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RIEPILOGO" sheetId="7" r:id="rId6"/>
  </sheets>
  <calcPr calcId="124519"/>
</workbook>
</file>

<file path=xl/calcChain.xml><?xml version="1.0" encoding="utf-8"?>
<calcChain xmlns="http://schemas.openxmlformats.org/spreadsheetml/2006/main">
  <c r="M21" i="7"/>
  <c r="L21"/>
  <c r="L17"/>
  <c r="K21"/>
  <c r="M18" l="1"/>
  <c r="M19"/>
  <c r="M17"/>
  <c r="L19"/>
  <c r="L18"/>
  <c r="K19"/>
  <c r="K18"/>
  <c r="K17"/>
  <c r="I11" l="1"/>
  <c r="J11" s="1"/>
  <c r="H11"/>
  <c r="F11"/>
  <c r="L20" s="1"/>
  <c r="M20" s="1"/>
  <c r="E11"/>
  <c r="K20" s="1"/>
  <c r="C11"/>
  <c r="B11"/>
  <c r="I10"/>
  <c r="L10" s="1"/>
  <c r="H10"/>
  <c r="F10"/>
  <c r="E10"/>
  <c r="C10"/>
  <c r="B10"/>
  <c r="I9"/>
  <c r="J9" s="1"/>
  <c r="H9"/>
  <c r="F9"/>
  <c r="E9"/>
  <c r="C9"/>
  <c r="B9"/>
  <c r="I8"/>
  <c r="H8"/>
  <c r="F8"/>
  <c r="E8"/>
  <c r="C8"/>
  <c r="B8"/>
  <c r="L12"/>
  <c r="K12"/>
  <c r="J12"/>
  <c r="G12"/>
  <c r="D12"/>
  <c r="D10"/>
  <c r="M12" l="1"/>
  <c r="L11"/>
  <c r="G11"/>
  <c r="D11"/>
  <c r="K11"/>
  <c r="J10"/>
  <c r="K10"/>
  <c r="G10"/>
  <c r="M10"/>
  <c r="G9"/>
  <c r="L9"/>
  <c r="K9"/>
  <c r="M9" s="1"/>
  <c r="D9"/>
  <c r="J8"/>
  <c r="G8"/>
  <c r="D7" i="5"/>
  <c r="G7"/>
  <c r="J7"/>
  <c r="K7"/>
  <c r="L7"/>
  <c r="D8"/>
  <c r="G8"/>
  <c r="J8"/>
  <c r="K8"/>
  <c r="L8"/>
  <c r="D9"/>
  <c r="G9"/>
  <c r="J9"/>
  <c r="K9"/>
  <c r="L9"/>
  <c r="M9" s="1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I20"/>
  <c r="J20" s="1"/>
  <c r="H20"/>
  <c r="F20"/>
  <c r="G20" s="1"/>
  <c r="E20"/>
  <c r="C20"/>
  <c r="B20"/>
  <c r="K20" l="1"/>
  <c r="D20"/>
  <c r="M11" i="7"/>
  <c r="M7" i="5"/>
  <c r="M8"/>
  <c r="L20"/>
  <c r="M20" s="1"/>
  <c r="M11" i="4"/>
  <c r="M12"/>
  <c r="M13"/>
  <c r="M14"/>
  <c r="M15"/>
  <c r="M16"/>
  <c r="M17"/>
  <c r="M18"/>
  <c r="M19"/>
  <c r="M20"/>
  <c r="L11"/>
  <c r="L12"/>
  <c r="L13"/>
  <c r="L14"/>
  <c r="L15"/>
  <c r="L16"/>
  <c r="L17"/>
  <c r="L18"/>
  <c r="L19"/>
  <c r="L20"/>
  <c r="K11"/>
  <c r="K12"/>
  <c r="K13"/>
  <c r="K14"/>
  <c r="K15"/>
  <c r="K16"/>
  <c r="K17"/>
  <c r="K18"/>
  <c r="K19"/>
  <c r="K20"/>
  <c r="J11"/>
  <c r="J12"/>
  <c r="J13"/>
  <c r="J14"/>
  <c r="J15"/>
  <c r="J16"/>
  <c r="J17"/>
  <c r="J18"/>
  <c r="J19"/>
  <c r="J20"/>
  <c r="G11"/>
  <c r="G12"/>
  <c r="G13"/>
  <c r="G14"/>
  <c r="G15"/>
  <c r="G16"/>
  <c r="G17"/>
  <c r="G18"/>
  <c r="G19"/>
  <c r="G20"/>
  <c r="D20"/>
  <c r="D11"/>
  <c r="D12"/>
  <c r="D13"/>
  <c r="D14"/>
  <c r="D15"/>
  <c r="D16"/>
  <c r="D17"/>
  <c r="D18"/>
  <c r="D19"/>
  <c r="L10" l="1"/>
  <c r="L9"/>
  <c r="K10"/>
  <c r="K9"/>
  <c r="J10"/>
  <c r="J9"/>
  <c r="G10"/>
  <c r="G9"/>
  <c r="D10"/>
  <c r="D9"/>
  <c r="I22"/>
  <c r="H22"/>
  <c r="F22"/>
  <c r="E22"/>
  <c r="C22"/>
  <c r="M11" i="3"/>
  <c r="M12"/>
  <c r="M13"/>
  <c r="M14"/>
  <c r="M15"/>
  <c r="M16"/>
  <c r="M17"/>
  <c r="M18"/>
  <c r="M19"/>
  <c r="M20"/>
  <c r="M21"/>
  <c r="M23"/>
  <c r="M10"/>
  <c r="L11"/>
  <c r="L12"/>
  <c r="L13"/>
  <c r="L14"/>
  <c r="L15"/>
  <c r="L16"/>
  <c r="L17"/>
  <c r="L18"/>
  <c r="L19"/>
  <c r="L20"/>
  <c r="L21"/>
  <c r="L22"/>
  <c r="L23"/>
  <c r="L10"/>
  <c r="K11"/>
  <c r="K12"/>
  <c r="K13"/>
  <c r="K14"/>
  <c r="K15"/>
  <c r="K16"/>
  <c r="K17"/>
  <c r="K18"/>
  <c r="K19"/>
  <c r="K20"/>
  <c r="K21"/>
  <c r="K22"/>
  <c r="K23"/>
  <c r="K10"/>
  <c r="J11"/>
  <c r="J12"/>
  <c r="J13"/>
  <c r="J14"/>
  <c r="J15"/>
  <c r="J16"/>
  <c r="J17"/>
  <c r="J18"/>
  <c r="J19"/>
  <c r="J20"/>
  <c r="J21"/>
  <c r="J23"/>
  <c r="J10"/>
  <c r="G11"/>
  <c r="G12"/>
  <c r="G13"/>
  <c r="G14"/>
  <c r="G15"/>
  <c r="G16"/>
  <c r="G17"/>
  <c r="G18"/>
  <c r="G19"/>
  <c r="G20"/>
  <c r="G21"/>
  <c r="G23"/>
  <c r="G10"/>
  <c r="D11"/>
  <c r="D12"/>
  <c r="D13"/>
  <c r="D14"/>
  <c r="D15"/>
  <c r="D16"/>
  <c r="D17"/>
  <c r="D18"/>
  <c r="D19"/>
  <c r="D20"/>
  <c r="D21"/>
  <c r="D23"/>
  <c r="D10"/>
  <c r="I23"/>
  <c r="H23"/>
  <c r="F23"/>
  <c r="E23"/>
  <c r="C23"/>
  <c r="M10" i="2"/>
  <c r="M11"/>
  <c r="M12"/>
  <c r="M13"/>
  <c r="M14"/>
  <c r="M15"/>
  <c r="M16"/>
  <c r="M17"/>
  <c r="M18"/>
  <c r="M19"/>
  <c r="M20"/>
  <c r="M22"/>
  <c r="L10"/>
  <c r="L11"/>
  <c r="L12"/>
  <c r="L13"/>
  <c r="L14"/>
  <c r="L15"/>
  <c r="L16"/>
  <c r="L17"/>
  <c r="L18"/>
  <c r="L19"/>
  <c r="L20"/>
  <c r="L21"/>
  <c r="L9"/>
  <c r="M9" s="1"/>
  <c r="K10"/>
  <c r="K11"/>
  <c r="K12"/>
  <c r="K13"/>
  <c r="K14"/>
  <c r="K15"/>
  <c r="K16"/>
  <c r="K17"/>
  <c r="K18"/>
  <c r="K19"/>
  <c r="K20"/>
  <c r="K9"/>
  <c r="J10"/>
  <c r="J11"/>
  <c r="J12"/>
  <c r="J13"/>
  <c r="J14"/>
  <c r="J15"/>
  <c r="J16"/>
  <c r="J17"/>
  <c r="J18"/>
  <c r="J19"/>
  <c r="J20"/>
  <c r="J9"/>
  <c r="G10"/>
  <c r="G11"/>
  <c r="G12"/>
  <c r="G13"/>
  <c r="G14"/>
  <c r="G15"/>
  <c r="G16"/>
  <c r="G17"/>
  <c r="G18"/>
  <c r="G19"/>
  <c r="G20"/>
  <c r="G9"/>
  <c r="D10"/>
  <c r="D11"/>
  <c r="D12"/>
  <c r="D13"/>
  <c r="D14"/>
  <c r="D15"/>
  <c r="D16"/>
  <c r="D17"/>
  <c r="D18"/>
  <c r="D19"/>
  <c r="D20"/>
  <c r="D9"/>
  <c r="I22"/>
  <c r="H22"/>
  <c r="F22"/>
  <c r="G22" s="1"/>
  <c r="E22"/>
  <c r="C22"/>
  <c r="J22" i="4" l="1"/>
  <c r="L22"/>
  <c r="M10"/>
  <c r="K22"/>
  <c r="G22"/>
  <c r="M9"/>
  <c r="D22" i="2"/>
  <c r="L22"/>
  <c r="K22"/>
  <c r="J22"/>
  <c r="M9" i="1"/>
  <c r="M10"/>
  <c r="M11"/>
  <c r="M12"/>
  <c r="M13"/>
  <c r="M14"/>
  <c r="M15"/>
  <c r="M16"/>
  <c r="M17"/>
  <c r="M18"/>
  <c r="M19"/>
  <c r="M21"/>
  <c r="M8"/>
  <c r="L21"/>
  <c r="L9"/>
  <c r="L10"/>
  <c r="L11"/>
  <c r="L12"/>
  <c r="L13"/>
  <c r="L14"/>
  <c r="L15"/>
  <c r="L16"/>
  <c r="L17"/>
  <c r="L18"/>
  <c r="L19"/>
  <c r="L8"/>
  <c r="K21"/>
  <c r="K10"/>
  <c r="K11"/>
  <c r="K12"/>
  <c r="K13"/>
  <c r="K14"/>
  <c r="K15"/>
  <c r="K16"/>
  <c r="K17"/>
  <c r="K18"/>
  <c r="K19"/>
  <c r="K9"/>
  <c r="K8"/>
  <c r="J21"/>
  <c r="J10"/>
  <c r="J11"/>
  <c r="J12"/>
  <c r="J13"/>
  <c r="J14"/>
  <c r="J15"/>
  <c r="J16"/>
  <c r="J17"/>
  <c r="J18"/>
  <c r="J19"/>
  <c r="J9"/>
  <c r="J8"/>
  <c r="I21"/>
  <c r="H21"/>
  <c r="G21"/>
  <c r="G10"/>
  <c r="G11"/>
  <c r="G12"/>
  <c r="G13"/>
  <c r="G14"/>
  <c r="G15"/>
  <c r="G16"/>
  <c r="G17"/>
  <c r="G18"/>
  <c r="G19"/>
  <c r="G9"/>
  <c r="G8"/>
  <c r="F21"/>
  <c r="E21"/>
  <c r="D19"/>
  <c r="D21"/>
  <c r="D11"/>
  <c r="D12"/>
  <c r="D13"/>
  <c r="D14"/>
  <c r="D15"/>
  <c r="D16"/>
  <c r="D17"/>
  <c r="D18"/>
  <c r="D10"/>
  <c r="D9"/>
  <c r="D8"/>
  <c r="C21"/>
  <c r="B22" i="4"/>
  <c r="D22" s="1"/>
  <c r="B23" i="3"/>
  <c r="B22" i="2"/>
  <c r="B21" i="1"/>
  <c r="M22" i="4" l="1"/>
  <c r="K8" i="7"/>
  <c r="D8"/>
  <c r="L8"/>
  <c r="M8" l="1"/>
</calcChain>
</file>

<file path=xl/sharedStrings.xml><?xml version="1.0" encoding="utf-8"?>
<sst xmlns="http://schemas.openxmlformats.org/spreadsheetml/2006/main" count="195" uniqueCount="50">
  <si>
    <t>Mese</t>
  </si>
  <si>
    <t>Gestione comunale</t>
  </si>
  <si>
    <t>Gestione IPI</t>
  </si>
  <si>
    <t>Gestione OIKOS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</si>
  <si>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</si>
  <si>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</si>
  <si>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</si>
  <si>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</si>
  <si>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</si>
  <si>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</si>
  <si>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</si>
  <si>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</si>
  <si>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 xml:space="preserve">Settembre </t>
  </si>
  <si>
    <t>Ottobre</t>
  </si>
  <si>
    <t>Novembre</t>
  </si>
  <si>
    <t>Dicembre</t>
  </si>
  <si>
    <t>Indiff.</t>
  </si>
  <si>
    <t>Differ</t>
  </si>
  <si>
    <t>% diff.</t>
  </si>
  <si>
    <t>% diffr.</t>
  </si>
  <si>
    <t xml:space="preserve">T O T A L E   G E N E R A L E </t>
  </si>
  <si>
    <t>Riepilogo pesature  (in Kg.) e percentuali differenziata anno 2012</t>
  </si>
  <si>
    <t>Differenz.</t>
  </si>
  <si>
    <t>Indifferenz.</t>
  </si>
  <si>
    <t>% diff.*</t>
  </si>
  <si>
    <t>T O T A L E</t>
  </si>
  <si>
    <t>Differ.</t>
  </si>
  <si>
    <t>Diff.</t>
  </si>
  <si>
    <t>Riepilogo pesature  (in Kg.) e percentuali differenziata anno 2013</t>
  </si>
  <si>
    <t>TOTALE</t>
  </si>
  <si>
    <t>Diffe.</t>
  </si>
  <si>
    <t>Riepilogo pesature  (in Kg.) e percentuali differenziata anno 2015</t>
  </si>
  <si>
    <t>Riepilogo pesature  (in Kg.) e percentuali differenziata anno 2014</t>
  </si>
  <si>
    <t>Riepilogo pesature  (in Kg.) e percentuali differenziata anno 2016</t>
  </si>
  <si>
    <t>ANNO</t>
  </si>
  <si>
    <t xml:space="preserve">Riepilogo DATI ANNUALI pesature  (in Kg.) e percentuali differenziata </t>
  </si>
  <si>
    <t>DATO AGGREGATO IPI -OIKOS</t>
  </si>
  <si>
    <t>indifferenziata</t>
  </si>
  <si>
    <t>differenziata</t>
  </si>
  <si>
    <t>2016*</t>
  </si>
  <si>
    <t>* 1° trimestre</t>
  </si>
  <si>
    <t xml:space="preserve">N. B. </t>
  </si>
  <si>
    <t>annuale di 5.467.650 Kg non sono inclusi.</t>
  </si>
  <si>
    <t>N.B.</t>
  </si>
  <si>
    <t xml:space="preserve">Ai sensi della normativa vigente, non rientrano nel calcolo della raccolta differenziata i rifiuti cosiddetti speciali per cui gli stessi, del peso complessivo </t>
  </si>
  <si>
    <t xml:space="preserve">Ai sensi della normativa vigente, non rientrano nel calcolo della raccolta differenziata i rifiuti cosiddetti "speciali" per cui gli stessi, del peso complessivo </t>
  </si>
  <si>
    <t>per il trimestre in esame  di 1.621.590 Kg, non sono inclusi.</t>
  </si>
  <si>
    <t>% diffr.*</t>
  </si>
  <si>
    <t>N. B.</t>
  </si>
  <si>
    <t>I dati sono stati forniti dall'Assessorato Ecologia ed Ambiente del Comune di Catania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</si>
</sst>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2" xfId="0" applyFont="1" applyBorder="1"/>
    <xf numFmtId="0" fontId="5" fillId="0" borderId="0" xfId="0" applyFont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9" xfId="1" applyFont="1" applyBorder="1"/>
    <xf numFmtId="43" fontId="4" fillId="0" borderId="10" xfId="1" applyFont="1" applyBorder="1"/>
    <xf numFmtId="164" fontId="4" fillId="0" borderId="8" xfId="1" applyNumberFormat="1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164" fontId="0" fillId="0" borderId="0" xfId="0" applyNumberFormat="1"/>
    <xf numFmtId="164" fontId="4" fillId="0" borderId="9" xfId="1" applyNumberFormat="1" applyFont="1" applyBorder="1"/>
    <xf numFmtId="164" fontId="4" fillId="0" borderId="1" xfId="1" applyNumberFormat="1" applyFont="1" applyBorder="1"/>
    <xf numFmtId="164" fontId="4" fillId="0" borderId="13" xfId="1" applyNumberFormat="1" applyFont="1" applyBorder="1"/>
    <xf numFmtId="0" fontId="5" fillId="0" borderId="0" xfId="0" applyFont="1" applyFill="1" applyBorder="1"/>
    <xf numFmtId="43" fontId="4" fillId="0" borderId="9" xfId="1" applyNumberFormat="1" applyFont="1" applyBorder="1"/>
    <xf numFmtId="0" fontId="8" fillId="0" borderId="0" xfId="0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4" xfId="0" applyFont="1" applyBorder="1"/>
    <xf numFmtId="0" fontId="0" fillId="0" borderId="1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43" fontId="0" fillId="0" borderId="9" xfId="1" applyFont="1" applyBorder="1"/>
    <xf numFmtId="43" fontId="0" fillId="0" borderId="10" xfId="1" applyFont="1" applyBorder="1"/>
    <xf numFmtId="164" fontId="0" fillId="0" borderId="11" xfId="1" applyNumberFormat="1" applyFont="1" applyBorder="1"/>
    <xf numFmtId="164" fontId="0" fillId="0" borderId="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0" fillId="0" borderId="0" xfId="0" applyFont="1"/>
    <xf numFmtId="164" fontId="0" fillId="0" borderId="0" xfId="0" applyNumberFormat="1" applyFont="1"/>
    <xf numFmtId="43" fontId="0" fillId="0" borderId="15" xfId="1" applyFont="1" applyBorder="1"/>
    <xf numFmtId="43" fontId="0" fillId="0" borderId="16" xfId="1" applyFont="1" applyBorder="1"/>
    <xf numFmtId="0" fontId="0" fillId="0" borderId="1" xfId="0" applyFont="1" applyFill="1" applyBorder="1"/>
    <xf numFmtId="164" fontId="0" fillId="0" borderId="1" xfId="0" applyNumberFormat="1" applyFont="1" applyBorder="1"/>
    <xf numFmtId="43" fontId="0" fillId="0" borderId="1" xfId="1" applyFont="1" applyBorder="1"/>
    <xf numFmtId="0" fontId="0" fillId="0" borderId="2" xfId="0" applyFont="1" applyBorder="1"/>
    <xf numFmtId="0" fontId="0" fillId="0" borderId="0" xfId="0" applyFont="1" applyFill="1" applyBorder="1"/>
    <xf numFmtId="43" fontId="0" fillId="0" borderId="9" xfId="1" applyNumberFormat="1" applyFont="1" applyBorder="1"/>
    <xf numFmtId="0" fontId="9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1" xfId="1" applyNumberFormat="1" applyFont="1" applyBorder="1"/>
    <xf numFmtId="164" fontId="0" fillId="0" borderId="1" xfId="1" quotePrefix="1" applyNumberFormat="1" applyFont="1" applyBorder="1"/>
    <xf numFmtId="0" fontId="0" fillId="0" borderId="0" xfId="0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/>
    <xf numFmtId="164" fontId="1" fillId="0" borderId="1" xfId="1" applyNumberFormat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164" fontId="0" fillId="0" borderId="0" xfId="0" applyNumberFormat="1" applyFont="1" applyBorder="1"/>
    <xf numFmtId="0" fontId="1" fillId="0" borderId="0" xfId="0" applyFont="1" applyBorder="1"/>
    <xf numFmtId="164" fontId="1" fillId="0" borderId="0" xfId="1" applyNumberFormat="1" applyFont="1" applyBorder="1"/>
    <xf numFmtId="0" fontId="10" fillId="0" borderId="0" xfId="0" applyFont="1"/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topLeftCell="C7" workbookViewId="0">
      <selection activeCell="E27" sqref="E27"/>
    </sheetView>
  </sheetViews>
  <sheetFormatPr defaultRowHeight="15"/>
  <cols>
    <col min="1" max="1" width="10.7109375" customWidth="1"/>
    <col min="2" max="2" width="11.42578125" customWidth="1"/>
    <col min="3" max="3" width="10.85546875" customWidth="1"/>
    <col min="4" max="4" width="7" customWidth="1"/>
    <col min="5" max="5" width="11.85546875" customWidth="1"/>
    <col min="6" max="6" width="11.5703125" customWidth="1"/>
    <col min="7" max="7" width="8.140625" customWidth="1"/>
    <col min="8" max="8" width="12.42578125" customWidth="1"/>
    <col min="9" max="9" width="12.7109375" bestFit="1" customWidth="1"/>
    <col min="10" max="10" width="8.140625" customWidth="1"/>
    <col min="11" max="11" width="13.7109375" customWidth="1"/>
    <col min="12" max="12" width="12.7109375" customWidth="1"/>
    <col min="13" max="13" width="8.5703125" customWidth="1"/>
  </cols>
  <sheetData>
    <row r="3" spans="1:13" ht="18.75">
      <c r="C3" s="1" t="s">
        <v>21</v>
      </c>
      <c r="D3" s="1"/>
      <c r="E3" s="1"/>
      <c r="F3" s="1"/>
      <c r="G3" s="1"/>
      <c r="H3" s="1"/>
    </row>
    <row r="4" spans="1:13" s="2" customFormat="1"/>
    <row r="5" spans="1:13" ht="15.75" thickBot="1"/>
    <row r="6" spans="1:13">
      <c r="A6" s="24" t="s">
        <v>0</v>
      </c>
      <c r="B6" s="62" t="s">
        <v>1</v>
      </c>
      <c r="C6" s="63"/>
      <c r="D6" s="64"/>
      <c r="E6" s="62" t="s">
        <v>2</v>
      </c>
      <c r="F6" s="63"/>
      <c r="G6" s="64"/>
      <c r="H6" s="62" t="s">
        <v>3</v>
      </c>
      <c r="I6" s="63"/>
      <c r="J6" s="64"/>
      <c r="K6" s="62" t="s">
        <v>20</v>
      </c>
      <c r="L6" s="65"/>
      <c r="M6" s="66"/>
    </row>
    <row r="7" spans="1:13" s="4" customFormat="1" ht="19.5" thickBot="1">
      <c r="A7" s="25"/>
      <c r="B7" s="26" t="s">
        <v>16</v>
      </c>
      <c r="C7" s="26" t="s">
        <v>27</v>
      </c>
      <c r="D7" s="26" t="s">
        <v>24</v>
      </c>
      <c r="E7" s="26" t="s">
        <v>23</v>
      </c>
      <c r="F7" s="26" t="s">
        <v>22</v>
      </c>
      <c r="G7" s="26" t="s">
        <v>47</v>
      </c>
      <c r="H7" s="26" t="s">
        <v>16</v>
      </c>
      <c r="I7" s="26" t="s">
        <v>17</v>
      </c>
      <c r="J7" s="26" t="s">
        <v>24</v>
      </c>
      <c r="K7" s="27" t="s">
        <v>16</v>
      </c>
      <c r="L7" s="27" t="s">
        <v>26</v>
      </c>
      <c r="M7" s="27" t="s">
        <v>18</v>
      </c>
    </row>
    <row r="8" spans="1:13" ht="15.75" thickBot="1">
      <c r="A8" s="28" t="s">
        <v>4</v>
      </c>
      <c r="B8" s="29">
        <v>3432140</v>
      </c>
      <c r="C8" s="30">
        <v>201106</v>
      </c>
      <c r="D8" s="31">
        <f>(100*C8)/(B8+C8)</f>
        <v>5.5351605699146162</v>
      </c>
      <c r="E8" s="30">
        <v>6136720</v>
      </c>
      <c r="F8" s="30">
        <v>860364</v>
      </c>
      <c r="G8" s="31">
        <f>(100*F8)/(E8+F8)</f>
        <v>12.296036463189523</v>
      </c>
      <c r="H8" s="30">
        <v>6378640</v>
      </c>
      <c r="I8" s="30">
        <v>1230620</v>
      </c>
      <c r="J8" s="31">
        <f>(100*I8)/(H8+I8)</f>
        <v>16.172663307601528</v>
      </c>
      <c r="K8" s="30">
        <f>B8+E8+H8</f>
        <v>15947500</v>
      </c>
      <c r="L8" s="30">
        <f>C8+F8+I8</f>
        <v>2292090</v>
      </c>
      <c r="M8" s="32">
        <f>(100*L8)/(K8+L8)</f>
        <v>12.566565366875023</v>
      </c>
    </row>
    <row r="9" spans="1:13" ht="15.75" thickBot="1">
      <c r="A9" s="28" t="s">
        <v>5</v>
      </c>
      <c r="B9" s="33">
        <v>3400280</v>
      </c>
      <c r="C9" s="34">
        <v>210975</v>
      </c>
      <c r="D9" s="31">
        <f>(100*C9)/(B9+C9)</f>
        <v>5.8421518281040798</v>
      </c>
      <c r="E9" s="34">
        <v>6266980</v>
      </c>
      <c r="F9" s="34">
        <v>1298765</v>
      </c>
      <c r="G9" s="31">
        <f>(100*F9)/(E9+F9)</f>
        <v>17.16638612588714</v>
      </c>
      <c r="H9" s="34">
        <v>5780660</v>
      </c>
      <c r="I9" s="34">
        <v>858520</v>
      </c>
      <c r="J9" s="31">
        <f>(100*I9)/(H9+I9)</f>
        <v>12.93111498709178</v>
      </c>
      <c r="K9" s="30">
        <f>B9+E9+H9</f>
        <v>15447920</v>
      </c>
      <c r="L9" s="30">
        <f t="shared" ref="L9:L19" si="0">C9+F9+I9</f>
        <v>2368260</v>
      </c>
      <c r="M9" s="32">
        <f t="shared" ref="M9:M21" si="1">(100*L9)/(K9+L9)</f>
        <v>13.292748501642889</v>
      </c>
    </row>
    <row r="10" spans="1:13" ht="15.75" thickBot="1">
      <c r="A10" s="28" t="s">
        <v>6</v>
      </c>
      <c r="B10" s="33">
        <v>3769140</v>
      </c>
      <c r="C10" s="34">
        <v>311920</v>
      </c>
      <c r="D10" s="31">
        <f>(100*C10)/(B10+C10)</f>
        <v>7.6431123286597114</v>
      </c>
      <c r="E10" s="34">
        <v>7325960</v>
      </c>
      <c r="F10" s="34">
        <v>1393085</v>
      </c>
      <c r="G10" s="31">
        <f t="shared" ref="G10:G21" si="2">(100*F10)/(E10+F10)</f>
        <v>15.977495241738056</v>
      </c>
      <c r="H10" s="34">
        <v>6371520</v>
      </c>
      <c r="I10" s="34">
        <v>1344340</v>
      </c>
      <c r="J10" s="31">
        <f t="shared" ref="J10:J19" si="3">(100*I10)/(H10+I10)</f>
        <v>17.42307403192904</v>
      </c>
      <c r="K10" s="30">
        <f t="shared" ref="K10:K19" si="4">B10+E10+H10</f>
        <v>17466620</v>
      </c>
      <c r="L10" s="30">
        <f t="shared" si="0"/>
        <v>3049345</v>
      </c>
      <c r="M10" s="32">
        <f t="shared" si="1"/>
        <v>14.863278427312583</v>
      </c>
    </row>
    <row r="11" spans="1:13" ht="15.75" thickBot="1">
      <c r="A11" s="28" t="s">
        <v>7</v>
      </c>
      <c r="B11" s="33">
        <v>3445680</v>
      </c>
      <c r="C11" s="34">
        <v>286625</v>
      </c>
      <c r="D11" s="31">
        <f t="shared" ref="D11:D21" si="5">(100*C11)/(B11+C11)</f>
        <v>7.6795706674561695</v>
      </c>
      <c r="E11" s="34">
        <v>6602060</v>
      </c>
      <c r="F11" s="34">
        <v>1094760</v>
      </c>
      <c r="G11" s="31">
        <f t="shared" si="2"/>
        <v>14.223536473504643</v>
      </c>
      <c r="H11" s="34">
        <v>5757160</v>
      </c>
      <c r="I11" s="34">
        <v>837080</v>
      </c>
      <c r="J11" s="31">
        <f t="shared" si="3"/>
        <v>12.694108797981269</v>
      </c>
      <c r="K11" s="30">
        <f t="shared" si="4"/>
        <v>15804900</v>
      </c>
      <c r="L11" s="30">
        <f t="shared" si="0"/>
        <v>2218465</v>
      </c>
      <c r="M11" s="32">
        <f t="shared" si="1"/>
        <v>12.30882801297094</v>
      </c>
    </row>
    <row r="12" spans="1:13" ht="15.75" thickBot="1">
      <c r="A12" s="28" t="s">
        <v>8</v>
      </c>
      <c r="B12" s="33">
        <v>3300300</v>
      </c>
      <c r="C12" s="34">
        <v>288701</v>
      </c>
      <c r="D12" s="31">
        <f t="shared" si="5"/>
        <v>8.0440490264561078</v>
      </c>
      <c r="E12" s="34">
        <v>6543660</v>
      </c>
      <c r="F12" s="34">
        <v>1215940</v>
      </c>
      <c r="G12" s="31">
        <f t="shared" si="2"/>
        <v>15.670137635960616</v>
      </c>
      <c r="H12" s="34">
        <v>5609440</v>
      </c>
      <c r="I12" s="34">
        <v>1115160</v>
      </c>
      <c r="J12" s="31">
        <f t="shared" si="3"/>
        <v>16.583291199476548</v>
      </c>
      <c r="K12" s="30">
        <f t="shared" si="4"/>
        <v>15453400</v>
      </c>
      <c r="L12" s="30">
        <f t="shared" si="0"/>
        <v>2619801</v>
      </c>
      <c r="M12" s="32">
        <f t="shared" si="1"/>
        <v>14.495500824674057</v>
      </c>
    </row>
    <row r="13" spans="1:13" ht="15.75" thickBot="1">
      <c r="A13" s="28" t="s">
        <v>9</v>
      </c>
      <c r="B13" s="33">
        <v>3229920</v>
      </c>
      <c r="C13" s="34">
        <v>267928</v>
      </c>
      <c r="D13" s="31">
        <f t="shared" si="5"/>
        <v>7.6597953941966601</v>
      </c>
      <c r="E13" s="34">
        <v>6117120</v>
      </c>
      <c r="F13" s="34">
        <v>919320</v>
      </c>
      <c r="G13" s="31">
        <f t="shared" si="2"/>
        <v>13.065129525726077</v>
      </c>
      <c r="H13" s="34">
        <v>5309200</v>
      </c>
      <c r="I13" s="34">
        <v>912640</v>
      </c>
      <c r="J13" s="31">
        <f t="shared" si="3"/>
        <v>14.668329625962738</v>
      </c>
      <c r="K13" s="30">
        <f t="shared" si="4"/>
        <v>14656240</v>
      </c>
      <c r="L13" s="30">
        <f t="shared" si="0"/>
        <v>2099888</v>
      </c>
      <c r="M13" s="32">
        <f t="shared" si="1"/>
        <v>12.532059912648077</v>
      </c>
    </row>
    <row r="14" spans="1:13" ht="15.75" thickBot="1">
      <c r="A14" s="28" t="s">
        <v>10</v>
      </c>
      <c r="B14" s="33">
        <v>3231360</v>
      </c>
      <c r="C14" s="34">
        <v>267917</v>
      </c>
      <c r="D14" s="31">
        <f t="shared" si="5"/>
        <v>7.656353012350837</v>
      </c>
      <c r="E14" s="34">
        <v>6256230</v>
      </c>
      <c r="F14" s="34">
        <v>920560</v>
      </c>
      <c r="G14" s="31">
        <f t="shared" si="2"/>
        <v>12.826904507446923</v>
      </c>
      <c r="H14" s="34">
        <v>5442180</v>
      </c>
      <c r="I14" s="34">
        <v>987980</v>
      </c>
      <c r="J14" s="31">
        <f t="shared" si="3"/>
        <v>15.364780969680382</v>
      </c>
      <c r="K14" s="30">
        <f t="shared" si="4"/>
        <v>14929770</v>
      </c>
      <c r="L14" s="30">
        <f t="shared" si="0"/>
        <v>2176457</v>
      </c>
      <c r="M14" s="32">
        <f t="shared" si="1"/>
        <v>12.723185539394514</v>
      </c>
    </row>
    <row r="15" spans="1:13" ht="15.75" thickBot="1">
      <c r="A15" s="28" t="s">
        <v>11</v>
      </c>
      <c r="B15" s="33">
        <v>3051380</v>
      </c>
      <c r="C15" s="34">
        <v>257722</v>
      </c>
      <c r="D15" s="31">
        <f t="shared" si="5"/>
        <v>7.788276094239464</v>
      </c>
      <c r="E15" s="34">
        <v>5840400</v>
      </c>
      <c r="F15" s="34">
        <v>703340</v>
      </c>
      <c r="G15" s="31">
        <f t="shared" si="2"/>
        <v>10.748287676466363</v>
      </c>
      <c r="H15" s="34">
        <v>5004960</v>
      </c>
      <c r="I15" s="34">
        <v>814900</v>
      </c>
      <c r="J15" s="31">
        <f t="shared" si="3"/>
        <v>14.002055032251635</v>
      </c>
      <c r="K15" s="30">
        <f t="shared" si="4"/>
        <v>13896740</v>
      </c>
      <c r="L15" s="30">
        <f t="shared" si="0"/>
        <v>1775962</v>
      </c>
      <c r="M15" s="32">
        <f t="shared" si="1"/>
        <v>11.331562355999623</v>
      </c>
    </row>
    <row r="16" spans="1:13" ht="15.75" thickBot="1">
      <c r="A16" s="28" t="s">
        <v>12</v>
      </c>
      <c r="B16" s="33">
        <v>3152780</v>
      </c>
      <c r="C16" s="34">
        <v>281458</v>
      </c>
      <c r="D16" s="31">
        <f t="shared" si="5"/>
        <v>8.1956463122241381</v>
      </c>
      <c r="E16" s="34">
        <v>6070440</v>
      </c>
      <c r="F16" s="34">
        <v>833620</v>
      </c>
      <c r="G16" s="31">
        <f t="shared" si="2"/>
        <v>12.074344660967604</v>
      </c>
      <c r="H16" s="34">
        <v>5419380</v>
      </c>
      <c r="I16" s="34">
        <v>1010620</v>
      </c>
      <c r="J16" s="31">
        <f t="shared" si="3"/>
        <v>15.717262830482115</v>
      </c>
      <c r="K16" s="30">
        <f t="shared" si="4"/>
        <v>14642600</v>
      </c>
      <c r="L16" s="30">
        <f t="shared" si="0"/>
        <v>2125698</v>
      </c>
      <c r="M16" s="32">
        <f t="shared" si="1"/>
        <v>12.676885871183826</v>
      </c>
    </row>
    <row r="17" spans="1:13" ht="15.75" thickBot="1">
      <c r="A17" s="28" t="s">
        <v>13</v>
      </c>
      <c r="B17" s="33">
        <v>3315200</v>
      </c>
      <c r="C17" s="34">
        <v>353787</v>
      </c>
      <c r="D17" s="31">
        <f t="shared" si="5"/>
        <v>9.6426343293121501</v>
      </c>
      <c r="E17" s="34">
        <v>6276360</v>
      </c>
      <c r="F17" s="34">
        <v>966480</v>
      </c>
      <c r="G17" s="31">
        <f t="shared" si="2"/>
        <v>13.343936908726411</v>
      </c>
      <c r="H17" s="34">
        <v>5605180</v>
      </c>
      <c r="I17" s="34">
        <v>938500</v>
      </c>
      <c r="J17" s="31">
        <f t="shared" si="3"/>
        <v>14.342082742432392</v>
      </c>
      <c r="K17" s="30">
        <f t="shared" si="4"/>
        <v>15196740</v>
      </c>
      <c r="L17" s="30">
        <f t="shared" si="0"/>
        <v>2258767</v>
      </c>
      <c r="M17" s="32">
        <f t="shared" si="1"/>
        <v>12.940139750738835</v>
      </c>
    </row>
    <row r="18" spans="1:13" ht="15.75" thickBot="1">
      <c r="A18" s="28" t="s">
        <v>14</v>
      </c>
      <c r="B18" s="33">
        <v>3178420</v>
      </c>
      <c r="C18" s="34">
        <v>295423</v>
      </c>
      <c r="D18" s="31">
        <f t="shared" si="5"/>
        <v>8.5042127695465801</v>
      </c>
      <c r="E18" s="34">
        <v>6254920</v>
      </c>
      <c r="F18" s="34">
        <v>856440</v>
      </c>
      <c r="G18" s="31">
        <f t="shared" si="2"/>
        <v>12.043265985690502</v>
      </c>
      <c r="H18" s="34">
        <v>5519580</v>
      </c>
      <c r="I18" s="34">
        <v>1137960</v>
      </c>
      <c r="J18" s="31">
        <f t="shared" si="3"/>
        <v>17.092800043259221</v>
      </c>
      <c r="K18" s="30">
        <f t="shared" si="4"/>
        <v>14952920</v>
      </c>
      <c r="L18" s="30">
        <f t="shared" si="0"/>
        <v>2289823</v>
      </c>
      <c r="M18" s="32">
        <f t="shared" si="1"/>
        <v>13.279923037767251</v>
      </c>
    </row>
    <row r="19" spans="1:13" ht="15.75" thickBot="1">
      <c r="A19" s="28" t="s">
        <v>15</v>
      </c>
      <c r="B19" s="35">
        <v>3002920</v>
      </c>
      <c r="C19" s="36">
        <v>240431</v>
      </c>
      <c r="D19" s="31">
        <f t="shared" si="5"/>
        <v>7.4130428683173673</v>
      </c>
      <c r="E19" s="36">
        <v>6062280</v>
      </c>
      <c r="F19" s="36">
        <v>774410</v>
      </c>
      <c r="G19" s="31">
        <f t="shared" si="2"/>
        <v>11.327265094658379</v>
      </c>
      <c r="H19" s="36">
        <v>5852660</v>
      </c>
      <c r="I19" s="36">
        <v>683220</v>
      </c>
      <c r="J19" s="31">
        <f t="shared" si="3"/>
        <v>10.453374296957717</v>
      </c>
      <c r="K19" s="30">
        <f t="shared" si="4"/>
        <v>14917860</v>
      </c>
      <c r="L19" s="30">
        <f t="shared" si="0"/>
        <v>1698061</v>
      </c>
      <c r="M19" s="32">
        <f t="shared" si="1"/>
        <v>10.219481664603485</v>
      </c>
    </row>
    <row r="20" spans="1:13">
      <c r="A20" s="37"/>
      <c r="B20" s="37"/>
      <c r="C20" s="38"/>
      <c r="D20" s="39"/>
      <c r="E20" s="38"/>
      <c r="F20" s="38"/>
      <c r="G20" s="39"/>
      <c r="H20" s="38"/>
      <c r="I20" s="38"/>
      <c r="J20" s="39"/>
      <c r="K20" s="38"/>
      <c r="L20" s="38"/>
      <c r="M20" s="40"/>
    </row>
    <row r="21" spans="1:13">
      <c r="A21" s="41" t="s">
        <v>25</v>
      </c>
      <c r="B21" s="42">
        <f>SUM(B8:B20)</f>
        <v>39509520</v>
      </c>
      <c r="C21" s="42">
        <f>SUM(C8:C20)</f>
        <v>3263993</v>
      </c>
      <c r="D21" s="43">
        <f t="shared" si="5"/>
        <v>7.630874274928038</v>
      </c>
      <c r="E21" s="42">
        <f>SUM(E8:E19)</f>
        <v>75753130</v>
      </c>
      <c r="F21" s="42">
        <f>SUM(F8:F19)</f>
        <v>11837084</v>
      </c>
      <c r="G21" s="43">
        <f t="shared" si="2"/>
        <v>13.514162666619356</v>
      </c>
      <c r="H21" s="42">
        <f>SUM(H8:H19)</f>
        <v>68050560</v>
      </c>
      <c r="I21" s="42">
        <f>SUM(I8:I19)</f>
        <v>11871540</v>
      </c>
      <c r="J21" s="43">
        <f>(100*I21)/(H21+I21)</f>
        <v>14.853888974388811</v>
      </c>
      <c r="K21" s="42">
        <f>SUM(K8:K19)</f>
        <v>183313210</v>
      </c>
      <c r="L21" s="42">
        <f>SUM(L8:L19)</f>
        <v>26972617</v>
      </c>
      <c r="M21" s="43">
        <f t="shared" si="1"/>
        <v>12.826645230826706</v>
      </c>
    </row>
    <row r="23" spans="1:13" ht="15.75">
      <c r="C23" s="61" t="s">
        <v>48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>
      <c r="C24" s="67" t="s">
        <v>49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</row>
  </sheetData>
  <mergeCells count="5">
    <mergeCell ref="B6:D6"/>
    <mergeCell ref="E6:G6"/>
    <mergeCell ref="H6:J6"/>
    <mergeCell ref="K6:M6"/>
    <mergeCell ref="C24:M2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26"/>
  <sheetViews>
    <sheetView topLeftCell="C7" workbookViewId="0">
      <selection activeCell="E28" sqref="E28"/>
    </sheetView>
  </sheetViews>
  <sheetFormatPr defaultRowHeight="15"/>
  <cols>
    <col min="1" max="1" width="11.5703125" customWidth="1"/>
    <col min="2" max="2" width="12" customWidth="1"/>
    <col min="3" max="3" width="11.28515625" customWidth="1"/>
    <col min="4" max="4" width="7.7109375" customWidth="1"/>
    <col min="5" max="5" width="11.85546875" customWidth="1"/>
    <col min="6" max="6" width="10.5703125" customWidth="1"/>
    <col min="7" max="7" width="7.5703125" customWidth="1"/>
    <col min="8" max="8" width="11.7109375" customWidth="1"/>
    <col min="9" max="9" width="10.7109375" customWidth="1"/>
    <col min="10" max="10" width="7.85546875" customWidth="1"/>
    <col min="11" max="11" width="12.7109375" customWidth="1"/>
    <col min="12" max="12" width="12.85546875" customWidth="1"/>
    <col min="13" max="13" width="9" customWidth="1"/>
  </cols>
  <sheetData>
    <row r="4" spans="1:13" ht="18.75">
      <c r="C4" s="1" t="s">
        <v>28</v>
      </c>
      <c r="D4" s="1"/>
      <c r="E4" s="1"/>
      <c r="F4" s="1"/>
      <c r="G4" s="1"/>
      <c r="H4" s="1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/>
    <row r="7" spans="1:13" ht="15.75" thickBot="1">
      <c r="A7" s="44" t="s">
        <v>0</v>
      </c>
      <c r="B7" s="62" t="s">
        <v>1</v>
      </c>
      <c r="C7" s="63"/>
      <c r="D7" s="64"/>
      <c r="E7" s="62" t="s">
        <v>2</v>
      </c>
      <c r="F7" s="63"/>
      <c r="G7" s="64"/>
      <c r="H7" s="62" t="s">
        <v>3</v>
      </c>
      <c r="I7" s="63"/>
      <c r="J7" s="64"/>
      <c r="K7" s="62" t="s">
        <v>20</v>
      </c>
      <c r="L7" s="65"/>
      <c r="M7" s="66"/>
    </row>
    <row r="8" spans="1:13" ht="15.75" thickBot="1">
      <c r="A8" s="37"/>
      <c r="B8" s="26" t="s">
        <v>16</v>
      </c>
      <c r="C8" s="26" t="s">
        <v>27</v>
      </c>
      <c r="D8" s="26" t="s">
        <v>18</v>
      </c>
      <c r="E8" s="26" t="s">
        <v>16</v>
      </c>
      <c r="F8" s="26" t="s">
        <v>27</v>
      </c>
      <c r="G8" s="26" t="s">
        <v>19</v>
      </c>
      <c r="H8" s="26" t="s">
        <v>16</v>
      </c>
      <c r="I8" s="26" t="s">
        <v>17</v>
      </c>
      <c r="J8" s="26" t="s">
        <v>18</v>
      </c>
      <c r="K8" s="27" t="s">
        <v>16</v>
      </c>
      <c r="L8" s="27" t="s">
        <v>27</v>
      </c>
      <c r="M8" s="27" t="s">
        <v>18</v>
      </c>
    </row>
    <row r="9" spans="1:13" ht="15.75" thickBot="1">
      <c r="A9" s="28" t="s">
        <v>4</v>
      </c>
      <c r="B9" s="29">
        <v>3020410</v>
      </c>
      <c r="C9" s="30">
        <v>247226</v>
      </c>
      <c r="D9" s="31">
        <f>(100*C9)/(B9+C9)</f>
        <v>7.5658977927774087</v>
      </c>
      <c r="E9" s="30">
        <v>6159680</v>
      </c>
      <c r="F9" s="30">
        <v>856730</v>
      </c>
      <c r="G9" s="31">
        <f>(100*F9)/(E9+F9)</f>
        <v>12.210375391403867</v>
      </c>
      <c r="H9" s="30">
        <v>4998344</v>
      </c>
      <c r="I9" s="30">
        <v>978130</v>
      </c>
      <c r="J9" s="31">
        <f>(100*I9)/(H9+I9)</f>
        <v>16.366339082208004</v>
      </c>
      <c r="K9" s="30">
        <f>B9+E9+H9</f>
        <v>14178434</v>
      </c>
      <c r="L9" s="30">
        <f>C9+F9+I9</f>
        <v>2082086</v>
      </c>
      <c r="M9" s="32">
        <f>(100*L9)/(K9+L9)</f>
        <v>12.804547456046915</v>
      </c>
    </row>
    <row r="10" spans="1:13" ht="15.75" thickBot="1">
      <c r="A10" s="28" t="s">
        <v>5</v>
      </c>
      <c r="B10" s="33">
        <v>2858540</v>
      </c>
      <c r="C10" s="34">
        <v>240108</v>
      </c>
      <c r="D10" s="31">
        <f t="shared" ref="D10:D22" si="0">(100*C10)/(B10+C10)</f>
        <v>7.7487988309740246</v>
      </c>
      <c r="E10" s="34">
        <v>5402080</v>
      </c>
      <c r="F10" s="34">
        <v>831630</v>
      </c>
      <c r="G10" s="31">
        <f t="shared" ref="G10:G22" si="1">(100*F10)/(E10+F10)</f>
        <v>13.340851595598769</v>
      </c>
      <c r="H10" s="34">
        <v>4442410</v>
      </c>
      <c r="I10" s="34">
        <v>673840</v>
      </c>
      <c r="J10" s="31">
        <f t="shared" ref="J10:J22" si="2">(100*I10)/(H10+I10)</f>
        <v>13.170583923772295</v>
      </c>
      <c r="K10" s="30">
        <f t="shared" ref="K10:K22" si="3">B10+E10+H10</f>
        <v>12703030</v>
      </c>
      <c r="L10" s="30">
        <f t="shared" ref="L10:L22" si="4">C10+F10+I10</f>
        <v>1745578</v>
      </c>
      <c r="M10" s="32">
        <f t="shared" ref="M10:M22" si="5">(100*L10)/(K10+L10)</f>
        <v>12.081288384320482</v>
      </c>
    </row>
    <row r="11" spans="1:13" ht="15.75" thickBot="1">
      <c r="A11" s="28" t="s">
        <v>6</v>
      </c>
      <c r="B11" s="33">
        <v>3528100</v>
      </c>
      <c r="C11" s="34">
        <v>227866</v>
      </c>
      <c r="D11" s="31">
        <f t="shared" si="0"/>
        <v>6.0667748323600375</v>
      </c>
      <c r="E11" s="34">
        <v>6573120</v>
      </c>
      <c r="F11" s="34">
        <v>900230</v>
      </c>
      <c r="G11" s="31">
        <f t="shared" si="1"/>
        <v>12.04586965684733</v>
      </c>
      <c r="H11" s="34">
        <v>5976380</v>
      </c>
      <c r="I11" s="34">
        <v>875638</v>
      </c>
      <c r="J11" s="31">
        <f t="shared" si="2"/>
        <v>12.779271741551176</v>
      </c>
      <c r="K11" s="30">
        <f t="shared" si="3"/>
        <v>16077600</v>
      </c>
      <c r="L11" s="30">
        <f t="shared" si="4"/>
        <v>2003734</v>
      </c>
      <c r="M11" s="32">
        <f t="shared" si="5"/>
        <v>11.081781908348134</v>
      </c>
    </row>
    <row r="12" spans="1:13" ht="15.75" thickBot="1">
      <c r="A12" s="28" t="s">
        <v>7</v>
      </c>
      <c r="B12" s="33">
        <v>3266520</v>
      </c>
      <c r="C12" s="34">
        <v>258056</v>
      </c>
      <c r="D12" s="31">
        <f t="shared" si="0"/>
        <v>7.3216182598984956</v>
      </c>
      <c r="E12" s="34">
        <v>6503822</v>
      </c>
      <c r="F12" s="34">
        <v>824710</v>
      </c>
      <c r="G12" s="31">
        <f t="shared" si="1"/>
        <v>11.253413371190847</v>
      </c>
      <c r="H12" s="34">
        <v>5810260</v>
      </c>
      <c r="I12" s="34">
        <v>639583</v>
      </c>
      <c r="J12" s="31">
        <f t="shared" si="2"/>
        <v>9.9162568763301682</v>
      </c>
      <c r="K12" s="30">
        <f t="shared" si="3"/>
        <v>15580602</v>
      </c>
      <c r="L12" s="30">
        <f t="shared" si="4"/>
        <v>1722349</v>
      </c>
      <c r="M12" s="32">
        <f t="shared" si="5"/>
        <v>9.9540766196471342</v>
      </c>
    </row>
    <row r="13" spans="1:13" ht="15.75" thickBot="1">
      <c r="A13" s="28" t="s">
        <v>8</v>
      </c>
      <c r="B13" s="33">
        <v>3394218</v>
      </c>
      <c r="C13" s="34">
        <v>246714</v>
      </c>
      <c r="D13" s="31">
        <f t="shared" si="0"/>
        <v>6.7761221577332398</v>
      </c>
      <c r="E13" s="34">
        <v>6848454</v>
      </c>
      <c r="F13" s="34">
        <v>677320</v>
      </c>
      <c r="G13" s="31">
        <f t="shared" si="1"/>
        <v>9.0000045178077368</v>
      </c>
      <c r="H13" s="34">
        <v>6037280</v>
      </c>
      <c r="I13" s="34">
        <v>731090</v>
      </c>
      <c r="J13" s="31">
        <f t="shared" si="2"/>
        <v>10.801566699220048</v>
      </c>
      <c r="K13" s="30">
        <f t="shared" si="3"/>
        <v>16279952</v>
      </c>
      <c r="L13" s="30">
        <f t="shared" si="4"/>
        <v>1655124</v>
      </c>
      <c r="M13" s="32">
        <f t="shared" si="5"/>
        <v>9.2284192160657703</v>
      </c>
    </row>
    <row r="14" spans="1:13" ht="15.75" thickBot="1">
      <c r="A14" s="28" t="s">
        <v>9</v>
      </c>
      <c r="B14" s="33">
        <v>3348920</v>
      </c>
      <c r="C14" s="34">
        <v>213297</v>
      </c>
      <c r="D14" s="31">
        <f t="shared" si="0"/>
        <v>5.9877598697664967</v>
      </c>
      <c r="E14" s="34">
        <v>6214020</v>
      </c>
      <c r="F14" s="34">
        <v>748120</v>
      </c>
      <c r="G14" s="31">
        <f t="shared" si="1"/>
        <v>10.745546627904638</v>
      </c>
      <c r="H14" s="34">
        <v>5704300</v>
      </c>
      <c r="I14" s="34">
        <v>446490</v>
      </c>
      <c r="J14" s="31">
        <f t="shared" si="2"/>
        <v>7.2590675344142781</v>
      </c>
      <c r="K14" s="30">
        <f t="shared" si="3"/>
        <v>15267240</v>
      </c>
      <c r="L14" s="30">
        <f t="shared" si="4"/>
        <v>1407907</v>
      </c>
      <c r="M14" s="32">
        <f t="shared" si="5"/>
        <v>8.4431459584734103</v>
      </c>
    </row>
    <row r="15" spans="1:13" ht="15.75" thickBot="1">
      <c r="A15" s="28" t="s">
        <v>10</v>
      </c>
      <c r="B15" s="33">
        <v>3456260</v>
      </c>
      <c r="C15" s="34">
        <v>218246</v>
      </c>
      <c r="D15" s="31">
        <f t="shared" si="0"/>
        <v>5.939465060065217</v>
      </c>
      <c r="E15" s="34">
        <v>6494140</v>
      </c>
      <c r="F15" s="34">
        <v>852360</v>
      </c>
      <c r="G15" s="31">
        <f t="shared" si="1"/>
        <v>11.602259579391546</v>
      </c>
      <c r="H15" s="34">
        <v>5934140</v>
      </c>
      <c r="I15" s="34">
        <v>541380</v>
      </c>
      <c r="J15" s="31">
        <f t="shared" si="2"/>
        <v>8.3604096659418854</v>
      </c>
      <c r="K15" s="30">
        <f t="shared" si="3"/>
        <v>15884540</v>
      </c>
      <c r="L15" s="30">
        <f t="shared" si="4"/>
        <v>1611986</v>
      </c>
      <c r="M15" s="32">
        <f t="shared" si="5"/>
        <v>9.2131775187828708</v>
      </c>
    </row>
    <row r="16" spans="1:13" ht="15.75" thickBot="1">
      <c r="A16" s="28" t="s">
        <v>11</v>
      </c>
      <c r="B16" s="33">
        <v>3244160</v>
      </c>
      <c r="C16" s="34">
        <v>160880</v>
      </c>
      <c r="D16" s="31">
        <f t="shared" si="0"/>
        <v>4.7247609426027299</v>
      </c>
      <c r="E16" s="34">
        <v>6022480</v>
      </c>
      <c r="F16" s="34">
        <v>690640</v>
      </c>
      <c r="G16" s="31">
        <f t="shared" si="1"/>
        <v>10.287913816526444</v>
      </c>
      <c r="H16" s="34">
        <v>5795240</v>
      </c>
      <c r="I16" s="34">
        <v>360700</v>
      </c>
      <c r="J16" s="31">
        <f t="shared" si="2"/>
        <v>5.8593813454971944</v>
      </c>
      <c r="K16" s="30">
        <f t="shared" si="3"/>
        <v>15061880</v>
      </c>
      <c r="L16" s="30">
        <f t="shared" si="4"/>
        <v>1212220</v>
      </c>
      <c r="M16" s="32">
        <f t="shared" si="5"/>
        <v>7.4487682882617161</v>
      </c>
    </row>
    <row r="17" spans="1:13" ht="15.75" thickBot="1">
      <c r="A17" s="28" t="s">
        <v>12</v>
      </c>
      <c r="B17" s="33">
        <v>3422080</v>
      </c>
      <c r="C17" s="34">
        <v>230089</v>
      </c>
      <c r="D17" s="31">
        <f t="shared" si="0"/>
        <v>6.300064427467623</v>
      </c>
      <c r="E17" s="34">
        <v>6494820</v>
      </c>
      <c r="F17" s="34">
        <v>811010</v>
      </c>
      <c r="G17" s="31">
        <f t="shared" si="1"/>
        <v>11.100860545619046</v>
      </c>
      <c r="H17" s="34">
        <v>6096920</v>
      </c>
      <c r="I17" s="34">
        <v>513450</v>
      </c>
      <c r="J17" s="31">
        <f t="shared" si="2"/>
        <v>7.7673413137237404</v>
      </c>
      <c r="K17" s="30">
        <f t="shared" si="3"/>
        <v>16013820</v>
      </c>
      <c r="L17" s="30">
        <f t="shared" si="4"/>
        <v>1554549</v>
      </c>
      <c r="M17" s="32">
        <f t="shared" si="5"/>
        <v>8.8485675591171837</v>
      </c>
    </row>
    <row r="18" spans="1:13" ht="15.75" thickBot="1">
      <c r="A18" s="28" t="s">
        <v>13</v>
      </c>
      <c r="B18" s="33">
        <v>3431280</v>
      </c>
      <c r="C18" s="34">
        <v>247245</v>
      </c>
      <c r="D18" s="31">
        <f t="shared" si="0"/>
        <v>6.7213081330152713</v>
      </c>
      <c r="E18" s="34">
        <v>6680460</v>
      </c>
      <c r="F18" s="34">
        <v>933320</v>
      </c>
      <c r="G18" s="31">
        <f t="shared" si="1"/>
        <v>12.258300082219344</v>
      </c>
      <c r="H18" s="34">
        <v>6161380</v>
      </c>
      <c r="I18" s="34">
        <v>713140</v>
      </c>
      <c r="J18" s="31">
        <f t="shared" si="2"/>
        <v>10.373669725304458</v>
      </c>
      <c r="K18" s="30">
        <f t="shared" si="3"/>
        <v>16273120</v>
      </c>
      <c r="L18" s="30">
        <f t="shared" si="4"/>
        <v>1893705</v>
      </c>
      <c r="M18" s="32">
        <f t="shared" si="5"/>
        <v>10.423973369039444</v>
      </c>
    </row>
    <row r="19" spans="1:13" ht="15.75" thickBot="1">
      <c r="A19" s="28" t="s">
        <v>14</v>
      </c>
      <c r="B19" s="33">
        <v>3113540</v>
      </c>
      <c r="C19" s="34">
        <v>216933</v>
      </c>
      <c r="D19" s="31">
        <f t="shared" si="0"/>
        <v>6.5135793023993891</v>
      </c>
      <c r="E19" s="34">
        <v>6188520</v>
      </c>
      <c r="F19" s="34">
        <v>803760</v>
      </c>
      <c r="G19" s="31">
        <f t="shared" si="1"/>
        <v>11.494963016355181</v>
      </c>
      <c r="H19" s="34">
        <v>5731000</v>
      </c>
      <c r="I19" s="34">
        <v>742040</v>
      </c>
      <c r="J19" s="31">
        <f t="shared" si="2"/>
        <v>11.463547266817447</v>
      </c>
      <c r="K19" s="30">
        <f t="shared" si="3"/>
        <v>15033060</v>
      </c>
      <c r="L19" s="30">
        <f t="shared" si="4"/>
        <v>1762733</v>
      </c>
      <c r="M19" s="32">
        <f t="shared" si="5"/>
        <v>10.49508647790551</v>
      </c>
    </row>
    <row r="20" spans="1:13" ht="15.75" thickBot="1">
      <c r="A20" s="28" t="s">
        <v>15</v>
      </c>
      <c r="B20" s="35">
        <v>3272440</v>
      </c>
      <c r="C20" s="36">
        <v>174583</v>
      </c>
      <c r="D20" s="31">
        <f t="shared" si="0"/>
        <v>5.064747174590944</v>
      </c>
      <c r="E20" s="36">
        <v>6399860</v>
      </c>
      <c r="F20" s="36">
        <v>857720</v>
      </c>
      <c r="G20" s="31">
        <f t="shared" si="1"/>
        <v>11.818264490367312</v>
      </c>
      <c r="H20" s="36">
        <v>5867340</v>
      </c>
      <c r="I20" s="36">
        <v>619790</v>
      </c>
      <c r="J20" s="31">
        <f t="shared" si="2"/>
        <v>9.5541479822355964</v>
      </c>
      <c r="K20" s="30">
        <f t="shared" si="3"/>
        <v>15539640</v>
      </c>
      <c r="L20" s="30">
        <f t="shared" si="4"/>
        <v>1652093</v>
      </c>
      <c r="M20" s="32">
        <f t="shared" si="5"/>
        <v>9.6098107154176944</v>
      </c>
    </row>
    <row r="21" spans="1:13" ht="15.75" thickBot="1">
      <c r="A21" s="37"/>
      <c r="B21" s="37"/>
      <c r="C21" s="38"/>
      <c r="D21" s="31"/>
      <c r="E21" s="38"/>
      <c r="F21" s="38"/>
      <c r="G21" s="31"/>
      <c r="H21" s="38"/>
      <c r="I21" s="38"/>
      <c r="J21" s="31"/>
      <c r="K21" s="30"/>
      <c r="L21" s="30">
        <f t="shared" si="4"/>
        <v>0</v>
      </c>
      <c r="M21" s="32"/>
    </row>
    <row r="22" spans="1:13">
      <c r="A22" s="45" t="s">
        <v>29</v>
      </c>
      <c r="B22" s="38">
        <f>SUM(B9:B21)</f>
        <v>39356468</v>
      </c>
      <c r="C22" s="38">
        <f>SUM(C9:C21)</f>
        <v>2681243</v>
      </c>
      <c r="D22" s="31">
        <f t="shared" si="0"/>
        <v>6.3781850538912552</v>
      </c>
      <c r="E22" s="38">
        <f>SUM(E9:E21)</f>
        <v>75981456</v>
      </c>
      <c r="F22" s="38">
        <f>SUM(F9:F21)</f>
        <v>9787550</v>
      </c>
      <c r="G22" s="31">
        <f t="shared" si="1"/>
        <v>11.411523178897514</v>
      </c>
      <c r="H22" s="38">
        <f>SUM(H9:H21)</f>
        <v>68554994</v>
      </c>
      <c r="I22" s="38">
        <f>SUM(I9:I21)</f>
        <v>7835271</v>
      </c>
      <c r="J22" s="31">
        <f t="shared" si="2"/>
        <v>10.256897263021669</v>
      </c>
      <c r="K22" s="30">
        <f t="shared" si="3"/>
        <v>183892918</v>
      </c>
      <c r="L22" s="30">
        <f t="shared" si="4"/>
        <v>20304064</v>
      </c>
      <c r="M22" s="32">
        <f t="shared" si="5"/>
        <v>9.9433712492381492</v>
      </c>
    </row>
    <row r="25" spans="1:13" ht="15.75">
      <c r="C25" s="61" t="s">
        <v>48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5.75">
      <c r="C26" s="67" t="s">
        <v>49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</row>
  </sheetData>
  <mergeCells count="5">
    <mergeCell ref="B7:D7"/>
    <mergeCell ref="E7:G7"/>
    <mergeCell ref="H7:J7"/>
    <mergeCell ref="K7:M7"/>
    <mergeCell ref="C26:M26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41"/>
  <sheetViews>
    <sheetView topLeftCell="B7" workbookViewId="0">
      <selection activeCell="G25" sqref="G25"/>
    </sheetView>
  </sheetViews>
  <sheetFormatPr defaultRowHeight="15"/>
  <cols>
    <col min="1" max="1" width="11.7109375" customWidth="1"/>
    <col min="2" max="2" width="12.42578125" customWidth="1"/>
    <col min="3" max="3" width="10.28515625" customWidth="1"/>
    <col min="4" max="4" width="7.5703125" customWidth="1"/>
    <col min="5" max="6" width="11.7109375" customWidth="1"/>
    <col min="7" max="7" width="7.7109375" customWidth="1"/>
    <col min="8" max="8" width="11.42578125" customWidth="1"/>
    <col min="9" max="9" width="11.5703125" customWidth="1"/>
    <col min="10" max="10" width="8.28515625" customWidth="1"/>
    <col min="11" max="11" width="13.140625" customWidth="1"/>
    <col min="12" max="12" width="11.42578125" customWidth="1"/>
    <col min="13" max="13" width="7.7109375" customWidth="1"/>
  </cols>
  <sheetData>
    <row r="5" spans="1:13" ht="18.75">
      <c r="C5" s="1" t="s">
        <v>32</v>
      </c>
      <c r="D5" s="1"/>
      <c r="E5" s="1"/>
      <c r="F5" s="1"/>
      <c r="G5" s="1"/>
      <c r="H5" s="1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 thickBot="1"/>
    <row r="8" spans="1:13" ht="15.75" thickBot="1">
      <c r="A8" s="44" t="s">
        <v>0</v>
      </c>
      <c r="B8" s="62" t="s">
        <v>1</v>
      </c>
      <c r="C8" s="63"/>
      <c r="D8" s="64"/>
      <c r="E8" s="62" t="s">
        <v>2</v>
      </c>
      <c r="F8" s="63"/>
      <c r="G8" s="64"/>
      <c r="H8" s="62" t="s">
        <v>3</v>
      </c>
      <c r="I8" s="63"/>
      <c r="J8" s="64"/>
      <c r="K8" s="62" t="s">
        <v>20</v>
      </c>
      <c r="L8" s="65"/>
      <c r="M8" s="66"/>
    </row>
    <row r="9" spans="1:13" ht="15.75" thickBot="1">
      <c r="A9" s="37"/>
      <c r="B9" s="26" t="s">
        <v>23</v>
      </c>
      <c r="C9" s="26" t="s">
        <v>22</v>
      </c>
      <c r="D9" s="26" t="s">
        <v>18</v>
      </c>
      <c r="E9" s="26" t="s">
        <v>16</v>
      </c>
      <c r="F9" s="26" t="s">
        <v>27</v>
      </c>
      <c r="G9" s="26" t="s">
        <v>19</v>
      </c>
      <c r="H9" s="26" t="s">
        <v>16</v>
      </c>
      <c r="I9" s="26" t="s">
        <v>17</v>
      </c>
      <c r="J9" s="26" t="s">
        <v>18</v>
      </c>
      <c r="K9" s="27" t="s">
        <v>16</v>
      </c>
      <c r="L9" s="27" t="s">
        <v>30</v>
      </c>
      <c r="M9" s="27" t="s">
        <v>18</v>
      </c>
    </row>
    <row r="10" spans="1:13" ht="15.75" thickBot="1">
      <c r="A10" s="28" t="s">
        <v>4</v>
      </c>
      <c r="B10" s="29">
        <v>3249340</v>
      </c>
      <c r="C10" s="30">
        <v>188937</v>
      </c>
      <c r="D10" s="31">
        <f>(100*C10)/(B10+C10)</f>
        <v>5.4951069969057178</v>
      </c>
      <c r="E10" s="30">
        <v>6630020</v>
      </c>
      <c r="F10" s="30">
        <v>913895</v>
      </c>
      <c r="G10" s="31">
        <f>(100*F10)/(E10+F10)</f>
        <v>12.114333207624954</v>
      </c>
      <c r="H10" s="30">
        <v>5866240</v>
      </c>
      <c r="I10" s="30">
        <v>897660</v>
      </c>
      <c r="J10" s="31">
        <f>(100*I10)/(H10+I10)</f>
        <v>13.271337541950651</v>
      </c>
      <c r="K10" s="30">
        <f>B10+E10+H10</f>
        <v>15745600</v>
      </c>
      <c r="L10" s="30">
        <f>C10+F10+I10</f>
        <v>2000492</v>
      </c>
      <c r="M10" s="32">
        <f>(100*L10)/(K10+L10)</f>
        <v>11.272859399128551</v>
      </c>
    </row>
    <row r="11" spans="1:13" ht="15.75" thickBot="1">
      <c r="A11" s="28" t="s">
        <v>5</v>
      </c>
      <c r="B11" s="33">
        <v>3080380</v>
      </c>
      <c r="C11" s="34">
        <v>148701</v>
      </c>
      <c r="D11" s="31">
        <f t="shared" ref="D11:D23" si="0">(100*C11)/(B11+C11)</f>
        <v>4.6050563612371445</v>
      </c>
      <c r="E11" s="34">
        <v>6038300</v>
      </c>
      <c r="F11" s="34">
        <v>862560</v>
      </c>
      <c r="G11" s="31">
        <f t="shared" ref="G11:G23" si="1">(100*F11)/(E11+F11)</f>
        <v>12.499311679993507</v>
      </c>
      <c r="H11" s="34">
        <v>5426440</v>
      </c>
      <c r="I11" s="34">
        <v>739390</v>
      </c>
      <c r="J11" s="31">
        <f t="shared" ref="J11:J23" si="2">(100*I11)/(H11+I11)</f>
        <v>11.991735094869629</v>
      </c>
      <c r="K11" s="30">
        <f t="shared" ref="K11:K23" si="3">B11+E11+H11</f>
        <v>14545120</v>
      </c>
      <c r="L11" s="30">
        <f t="shared" ref="L11:L23" si="4">C11+F11+I11</f>
        <v>1750651</v>
      </c>
      <c r="M11" s="32">
        <f t="shared" ref="M11:M23" si="5">(100*L11)/(K11+L11)</f>
        <v>10.742977426474635</v>
      </c>
    </row>
    <row r="12" spans="1:13" ht="15.75" thickBot="1">
      <c r="A12" s="28" t="s">
        <v>6</v>
      </c>
      <c r="B12" s="33">
        <v>3101000</v>
      </c>
      <c r="C12" s="34">
        <v>194024</v>
      </c>
      <c r="D12" s="31">
        <f t="shared" si="0"/>
        <v>5.8883941361276886</v>
      </c>
      <c r="E12" s="34">
        <v>6412320</v>
      </c>
      <c r="F12" s="34">
        <v>886530</v>
      </c>
      <c r="G12" s="31">
        <f t="shared" si="1"/>
        <v>12.146160011508663</v>
      </c>
      <c r="H12" s="34">
        <v>5963500</v>
      </c>
      <c r="I12" s="34">
        <v>888960</v>
      </c>
      <c r="J12" s="31">
        <f t="shared" si="2"/>
        <v>12.972859381886213</v>
      </c>
      <c r="K12" s="30">
        <f t="shared" si="3"/>
        <v>15476820</v>
      </c>
      <c r="L12" s="30">
        <f t="shared" si="4"/>
        <v>1969514</v>
      </c>
      <c r="M12" s="32">
        <f t="shared" si="5"/>
        <v>11.288984837731526</v>
      </c>
    </row>
    <row r="13" spans="1:13" ht="15.75" thickBot="1">
      <c r="A13" s="28" t="s">
        <v>7</v>
      </c>
      <c r="B13" s="33">
        <v>3214880</v>
      </c>
      <c r="C13" s="34">
        <v>139085</v>
      </c>
      <c r="D13" s="31">
        <f t="shared" si="0"/>
        <v>4.146882868485509</v>
      </c>
      <c r="E13" s="34">
        <v>6593240</v>
      </c>
      <c r="F13" s="34">
        <v>930920</v>
      </c>
      <c r="G13" s="31">
        <f t="shared" si="1"/>
        <v>12.372411006677158</v>
      </c>
      <c r="H13" s="34">
        <v>5698200</v>
      </c>
      <c r="I13" s="34">
        <v>879170</v>
      </c>
      <c r="J13" s="31">
        <f t="shared" si="2"/>
        <v>13.366588773324292</v>
      </c>
      <c r="K13" s="30">
        <f t="shared" si="3"/>
        <v>15506320</v>
      </c>
      <c r="L13" s="30">
        <f t="shared" si="4"/>
        <v>1949175</v>
      </c>
      <c r="M13" s="32">
        <f t="shared" si="5"/>
        <v>11.166540966039634</v>
      </c>
    </row>
    <row r="14" spans="1:13" ht="15.75" thickBot="1">
      <c r="A14" s="28" t="s">
        <v>8</v>
      </c>
      <c r="B14" s="33">
        <v>3338620</v>
      </c>
      <c r="C14" s="34">
        <v>205165</v>
      </c>
      <c r="D14" s="31">
        <f t="shared" si="0"/>
        <v>5.789431356586249</v>
      </c>
      <c r="E14" s="34">
        <v>6818760</v>
      </c>
      <c r="F14" s="34">
        <v>829590</v>
      </c>
      <c r="G14" s="31">
        <f t="shared" si="1"/>
        <v>10.846653199709742</v>
      </c>
      <c r="H14" s="34">
        <v>5849000</v>
      </c>
      <c r="I14" s="34">
        <v>979450</v>
      </c>
      <c r="J14" s="31">
        <f t="shared" si="2"/>
        <v>14.343665107015502</v>
      </c>
      <c r="K14" s="30">
        <f t="shared" si="3"/>
        <v>16006380</v>
      </c>
      <c r="L14" s="30">
        <f t="shared" si="4"/>
        <v>2014205</v>
      </c>
      <c r="M14" s="32">
        <f t="shared" si="5"/>
        <v>11.177245355797274</v>
      </c>
    </row>
    <row r="15" spans="1:13" ht="15.75" thickBot="1">
      <c r="A15" s="28" t="s">
        <v>9</v>
      </c>
      <c r="B15" s="33">
        <v>3331380</v>
      </c>
      <c r="C15" s="34">
        <v>143039</v>
      </c>
      <c r="D15" s="31">
        <f t="shared" si="0"/>
        <v>4.1169185409128835</v>
      </c>
      <c r="E15" s="34">
        <v>6514100</v>
      </c>
      <c r="F15" s="34">
        <v>913970</v>
      </c>
      <c r="G15" s="31">
        <f t="shared" si="1"/>
        <v>12.30427284610942</v>
      </c>
      <c r="H15" s="34">
        <v>5679820</v>
      </c>
      <c r="I15" s="34">
        <v>762008</v>
      </c>
      <c r="J15" s="31">
        <f t="shared" si="2"/>
        <v>11.829064669221221</v>
      </c>
      <c r="K15" s="30">
        <f t="shared" si="3"/>
        <v>15525300</v>
      </c>
      <c r="L15" s="30">
        <f t="shared" si="4"/>
        <v>1819017</v>
      </c>
      <c r="M15" s="32">
        <f t="shared" si="5"/>
        <v>10.487683083744376</v>
      </c>
    </row>
    <row r="16" spans="1:13" ht="15.75" thickBot="1">
      <c r="A16" s="28" t="s">
        <v>10</v>
      </c>
      <c r="B16" s="33">
        <v>3557320</v>
      </c>
      <c r="C16" s="34">
        <v>160118</v>
      </c>
      <c r="D16" s="31">
        <f t="shared" si="0"/>
        <v>4.3072137316076287</v>
      </c>
      <c r="E16" s="34">
        <v>6606520</v>
      </c>
      <c r="F16" s="34">
        <v>1036610</v>
      </c>
      <c r="G16" s="31">
        <f t="shared" si="1"/>
        <v>13.562637296500256</v>
      </c>
      <c r="H16" s="34">
        <v>5796140</v>
      </c>
      <c r="I16" s="34">
        <v>895430</v>
      </c>
      <c r="J16" s="31">
        <f t="shared" si="2"/>
        <v>13.381463542935364</v>
      </c>
      <c r="K16" s="30">
        <f t="shared" si="3"/>
        <v>15959980</v>
      </c>
      <c r="L16" s="30">
        <f t="shared" si="4"/>
        <v>2092158</v>
      </c>
      <c r="M16" s="32">
        <f t="shared" si="5"/>
        <v>11.589530281676332</v>
      </c>
    </row>
    <row r="17" spans="1:13" ht="15.75" thickBot="1">
      <c r="A17" s="28" t="s">
        <v>11</v>
      </c>
      <c r="B17" s="33">
        <v>3209260</v>
      </c>
      <c r="C17" s="34">
        <v>135354</v>
      </c>
      <c r="D17" s="31">
        <f t="shared" si="0"/>
        <v>4.0469243984507628</v>
      </c>
      <c r="E17" s="34">
        <v>5858420</v>
      </c>
      <c r="F17" s="34">
        <v>707590</v>
      </c>
      <c r="G17" s="31">
        <f t="shared" si="1"/>
        <v>10.776559889491487</v>
      </c>
      <c r="H17" s="34">
        <v>5472680</v>
      </c>
      <c r="I17" s="34">
        <v>630952</v>
      </c>
      <c r="J17" s="31">
        <f t="shared" si="2"/>
        <v>10.337320467551123</v>
      </c>
      <c r="K17" s="30">
        <f t="shared" si="3"/>
        <v>14540360</v>
      </c>
      <c r="L17" s="30">
        <f t="shared" si="4"/>
        <v>1473896</v>
      </c>
      <c r="M17" s="32">
        <f t="shared" si="5"/>
        <v>9.2036495482525069</v>
      </c>
    </row>
    <row r="18" spans="1:13" ht="15.75" thickBot="1">
      <c r="A18" s="28" t="s">
        <v>12</v>
      </c>
      <c r="B18" s="33">
        <v>3293100</v>
      </c>
      <c r="C18" s="34">
        <v>199974</v>
      </c>
      <c r="D18" s="31">
        <f t="shared" si="0"/>
        <v>5.7248715601215432</v>
      </c>
      <c r="E18" s="34">
        <v>6272220</v>
      </c>
      <c r="F18" s="34">
        <v>935910</v>
      </c>
      <c r="G18" s="31">
        <f t="shared" si="1"/>
        <v>12.984088799730305</v>
      </c>
      <c r="H18" s="34">
        <v>5707460</v>
      </c>
      <c r="I18" s="34">
        <v>887140</v>
      </c>
      <c r="J18" s="31">
        <f t="shared" si="2"/>
        <v>13.452521760228066</v>
      </c>
      <c r="K18" s="30">
        <f t="shared" si="3"/>
        <v>15272780</v>
      </c>
      <c r="L18" s="30">
        <f t="shared" si="4"/>
        <v>2023024</v>
      </c>
      <c r="M18" s="32">
        <f t="shared" si="5"/>
        <v>11.696617283590864</v>
      </c>
    </row>
    <row r="19" spans="1:13" ht="15.75" thickBot="1">
      <c r="A19" s="28" t="s">
        <v>13</v>
      </c>
      <c r="B19" s="33">
        <v>3416520</v>
      </c>
      <c r="C19" s="34">
        <v>209547</v>
      </c>
      <c r="D19" s="31">
        <f t="shared" si="0"/>
        <v>5.7789059054893359</v>
      </c>
      <c r="E19" s="34">
        <v>6580960</v>
      </c>
      <c r="F19" s="34">
        <v>1092040</v>
      </c>
      <c r="G19" s="31">
        <f t="shared" si="1"/>
        <v>14.232242929753681</v>
      </c>
      <c r="H19" s="34">
        <v>5966320</v>
      </c>
      <c r="I19" s="34">
        <v>824570</v>
      </c>
      <c r="J19" s="31">
        <f t="shared" si="2"/>
        <v>12.142296517834923</v>
      </c>
      <c r="K19" s="30">
        <f t="shared" si="3"/>
        <v>15963800</v>
      </c>
      <c r="L19" s="30">
        <f t="shared" si="4"/>
        <v>2126157</v>
      </c>
      <c r="M19" s="32">
        <f t="shared" si="5"/>
        <v>11.753245184607128</v>
      </c>
    </row>
    <row r="20" spans="1:13" ht="15.75" thickBot="1">
      <c r="A20" s="28" t="s">
        <v>14</v>
      </c>
      <c r="B20" s="33">
        <v>3227400</v>
      </c>
      <c r="C20" s="34">
        <v>193852</v>
      </c>
      <c r="D20" s="31">
        <f t="shared" si="0"/>
        <v>5.6661128732990145</v>
      </c>
      <c r="E20" s="34">
        <v>6438800</v>
      </c>
      <c r="F20" s="34">
        <v>922850</v>
      </c>
      <c r="G20" s="31">
        <f t="shared" si="1"/>
        <v>12.535912465276127</v>
      </c>
      <c r="H20" s="34">
        <v>5798820</v>
      </c>
      <c r="I20" s="34">
        <v>1003954</v>
      </c>
      <c r="J20" s="31">
        <f t="shared" si="2"/>
        <v>14.758009012205903</v>
      </c>
      <c r="K20" s="30">
        <f t="shared" si="3"/>
        <v>15465020</v>
      </c>
      <c r="L20" s="30">
        <f t="shared" si="4"/>
        <v>2120656</v>
      </c>
      <c r="M20" s="32">
        <f t="shared" si="5"/>
        <v>12.058996196677342</v>
      </c>
    </row>
    <row r="21" spans="1:13" ht="15.75" thickBot="1">
      <c r="A21" s="28" t="s">
        <v>15</v>
      </c>
      <c r="B21" s="35">
        <v>3165400</v>
      </c>
      <c r="C21" s="36">
        <v>199550</v>
      </c>
      <c r="D21" s="31">
        <f t="shared" si="0"/>
        <v>5.9302515639162543</v>
      </c>
      <c r="E21" s="36">
        <v>6746300</v>
      </c>
      <c r="F21" s="36">
        <v>907400</v>
      </c>
      <c r="G21" s="31">
        <f t="shared" si="1"/>
        <v>11.855703777258059</v>
      </c>
      <c r="H21" s="36">
        <v>5894300</v>
      </c>
      <c r="I21" s="36">
        <v>772431</v>
      </c>
      <c r="J21" s="31">
        <f t="shared" si="2"/>
        <v>11.5863531916917</v>
      </c>
      <c r="K21" s="30">
        <f t="shared" si="3"/>
        <v>15806000</v>
      </c>
      <c r="L21" s="30">
        <f t="shared" si="4"/>
        <v>1879381</v>
      </c>
      <c r="M21" s="32">
        <f t="shared" si="5"/>
        <v>10.62674872540207</v>
      </c>
    </row>
    <row r="22" spans="1:13" ht="15.75" thickBot="1">
      <c r="A22" s="37"/>
      <c r="B22" s="37"/>
      <c r="C22" s="38"/>
      <c r="D22" s="31"/>
      <c r="E22" s="38"/>
      <c r="F22" s="38"/>
      <c r="G22" s="31"/>
      <c r="H22" s="38"/>
      <c r="I22" s="38"/>
      <c r="J22" s="31"/>
      <c r="K22" s="30">
        <f t="shared" si="3"/>
        <v>0</v>
      </c>
      <c r="L22" s="30">
        <f t="shared" si="4"/>
        <v>0</v>
      </c>
      <c r="M22" s="32"/>
    </row>
    <row r="23" spans="1:13">
      <c r="A23" s="37"/>
      <c r="B23" s="38">
        <f>SUM(B10:B22)</f>
        <v>39184600</v>
      </c>
      <c r="C23" s="38">
        <f>SUM(C10:C22)</f>
        <v>2117346</v>
      </c>
      <c r="D23" s="31">
        <f t="shared" si="0"/>
        <v>5.1265042087847386</v>
      </c>
      <c r="E23" s="38">
        <f>SUM(E10:E22)</f>
        <v>77509960</v>
      </c>
      <c r="F23" s="38">
        <f>SUM(F10:F22)</f>
        <v>10939865</v>
      </c>
      <c r="G23" s="31">
        <f t="shared" si="1"/>
        <v>12.368441656046238</v>
      </c>
      <c r="H23" s="38">
        <f>SUM(H10:H22)</f>
        <v>69118920</v>
      </c>
      <c r="I23" s="38">
        <f>SUM(I10:I22)</f>
        <v>10161115</v>
      </c>
      <c r="J23" s="31">
        <f t="shared" si="2"/>
        <v>12.816738791803006</v>
      </c>
      <c r="K23" s="30">
        <f t="shared" si="3"/>
        <v>185813480</v>
      </c>
      <c r="L23" s="30">
        <f t="shared" si="4"/>
        <v>23218326</v>
      </c>
      <c r="M23" s="32">
        <f t="shared" si="5"/>
        <v>11.107556521805108</v>
      </c>
    </row>
    <row r="24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5.75">
      <c r="A26" s="37"/>
      <c r="B26" s="61" t="s">
        <v>48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37"/>
    </row>
    <row r="27" spans="1:13" ht="15.75">
      <c r="A27" s="37"/>
      <c r="B27" s="67" t="s">
        <v>49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37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</sheetData>
  <mergeCells count="5">
    <mergeCell ref="B8:D8"/>
    <mergeCell ref="E8:G8"/>
    <mergeCell ref="H8:J8"/>
    <mergeCell ref="K8:M8"/>
    <mergeCell ref="B27:L27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50"/>
  <sheetViews>
    <sheetView topLeftCell="A10" workbookViewId="0">
      <selection activeCell="B27" sqref="B26:B27"/>
    </sheetView>
  </sheetViews>
  <sheetFormatPr defaultRowHeight="15"/>
  <cols>
    <col min="1" max="1" width="14" customWidth="1"/>
    <col min="2" max="2" width="12.140625" customWidth="1"/>
    <col min="3" max="3" width="10.5703125" customWidth="1"/>
    <col min="4" max="4" width="7.140625" customWidth="1"/>
    <col min="5" max="5" width="12" customWidth="1"/>
    <col min="6" max="6" width="11.140625" customWidth="1"/>
    <col min="7" max="7" width="9" customWidth="1"/>
    <col min="8" max="8" width="11.7109375" customWidth="1"/>
    <col min="9" max="9" width="10.28515625" customWidth="1"/>
    <col min="10" max="10" width="8" customWidth="1"/>
    <col min="11" max="11" width="13.42578125" customWidth="1"/>
    <col min="12" max="12" width="12" customWidth="1"/>
    <col min="13" max="13" width="7.7109375" customWidth="1"/>
  </cols>
  <sheetData>
    <row r="4" spans="1:13" ht="18.75">
      <c r="C4" s="1" t="s">
        <v>31</v>
      </c>
      <c r="D4" s="1"/>
      <c r="E4" s="1"/>
      <c r="F4" s="1"/>
      <c r="G4" s="1"/>
      <c r="H4" s="1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/>
    <row r="7" spans="1:13" ht="15.75" thickBot="1">
      <c r="A7" s="44" t="s">
        <v>0</v>
      </c>
      <c r="B7" s="62" t="s">
        <v>1</v>
      </c>
      <c r="C7" s="63"/>
      <c r="D7" s="64"/>
      <c r="E7" s="62" t="s">
        <v>2</v>
      </c>
      <c r="F7" s="63"/>
      <c r="G7" s="64"/>
      <c r="H7" s="62" t="s">
        <v>3</v>
      </c>
      <c r="I7" s="63"/>
      <c r="J7" s="64"/>
      <c r="K7" s="62" t="s">
        <v>20</v>
      </c>
      <c r="L7" s="65"/>
      <c r="M7" s="66"/>
    </row>
    <row r="8" spans="1:13" ht="15.75" thickBot="1">
      <c r="A8" s="37"/>
      <c r="B8" s="26" t="s">
        <v>23</v>
      </c>
      <c r="C8" s="26" t="s">
        <v>22</v>
      </c>
      <c r="D8" s="26" t="s">
        <v>18</v>
      </c>
      <c r="E8" s="26" t="s">
        <v>23</v>
      </c>
      <c r="F8" s="26" t="s">
        <v>22</v>
      </c>
      <c r="G8" s="26" t="s">
        <v>19</v>
      </c>
      <c r="H8" s="26" t="s">
        <v>16</v>
      </c>
      <c r="I8" s="26" t="s">
        <v>17</v>
      </c>
      <c r="J8" s="26" t="s">
        <v>18</v>
      </c>
      <c r="K8" s="27" t="s">
        <v>23</v>
      </c>
      <c r="L8" s="27" t="s">
        <v>22</v>
      </c>
      <c r="M8" s="27" t="s">
        <v>18</v>
      </c>
    </row>
    <row r="9" spans="1:13" ht="15.75" thickBot="1">
      <c r="A9" s="28" t="s">
        <v>4</v>
      </c>
      <c r="B9" s="29">
        <v>3114180</v>
      </c>
      <c r="C9" s="30">
        <v>192067</v>
      </c>
      <c r="D9" s="46">
        <f>(100*C9)/(B9+C9)</f>
        <v>5.8092151009891273</v>
      </c>
      <c r="E9" s="30">
        <v>6569420</v>
      </c>
      <c r="F9" s="30">
        <v>677360</v>
      </c>
      <c r="G9" s="46">
        <f>(100*F9)/(E9+F9)</f>
        <v>9.3470479302531615</v>
      </c>
      <c r="H9" s="30">
        <v>5785220</v>
      </c>
      <c r="I9" s="30">
        <v>613430</v>
      </c>
      <c r="J9" s="31">
        <f>(100*I9)/(H9+I9)</f>
        <v>9.5868659795425604</v>
      </c>
      <c r="K9" s="30">
        <f>B9+E9+H9</f>
        <v>15468820</v>
      </c>
      <c r="L9" s="30">
        <f>C9+F9+I9</f>
        <v>1482857</v>
      </c>
      <c r="M9" s="32">
        <f>(100*L9)/(K9+L9)</f>
        <v>8.7475534131519854</v>
      </c>
    </row>
    <row r="10" spans="1:13" ht="15.75" thickBot="1">
      <c r="A10" s="28" t="s">
        <v>5</v>
      </c>
      <c r="B10" s="33">
        <v>3032620</v>
      </c>
      <c r="C10" s="34">
        <v>193556</v>
      </c>
      <c r="D10" s="46">
        <f>(100*C10)/(B10+C10)</f>
        <v>5.9995486917018788</v>
      </c>
      <c r="E10" s="34">
        <v>5801680</v>
      </c>
      <c r="F10" s="34">
        <v>617600</v>
      </c>
      <c r="G10" s="46">
        <f>(100*F10)/(E10+F10)</f>
        <v>9.6210166872297211</v>
      </c>
      <c r="H10" s="34">
        <v>5211040</v>
      </c>
      <c r="I10" s="34">
        <v>425758</v>
      </c>
      <c r="J10" s="31">
        <f>(100*I10)/(H10+I10)</f>
        <v>7.5531888848952899</v>
      </c>
      <c r="K10" s="30">
        <f>B10+E10+H10</f>
        <v>14045340</v>
      </c>
      <c r="L10" s="30">
        <f>C10+F10+I10</f>
        <v>1236914</v>
      </c>
      <c r="M10" s="32">
        <f t="shared" ref="M10:M22" si="0">(100*L10)/(K10+L10)</f>
        <v>8.0937929705919043</v>
      </c>
    </row>
    <row r="11" spans="1:13" ht="15.75" thickBot="1">
      <c r="A11" s="28" t="s">
        <v>6</v>
      </c>
      <c r="B11" s="33">
        <v>3511680</v>
      </c>
      <c r="C11" s="34">
        <v>274540</v>
      </c>
      <c r="D11" s="46">
        <f t="shared" ref="D11:D20" si="1">(100*C11)/(B11+C11)</f>
        <v>7.2510313716582768</v>
      </c>
      <c r="E11" s="34">
        <v>6717220</v>
      </c>
      <c r="F11" s="34">
        <v>743860</v>
      </c>
      <c r="G11" s="46">
        <f t="shared" ref="G11:G20" si="2">(100*F11)/(E11+F11)</f>
        <v>9.9698703136811293</v>
      </c>
      <c r="H11" s="34">
        <v>6090880</v>
      </c>
      <c r="I11" s="34">
        <v>567700</v>
      </c>
      <c r="J11" s="31">
        <f t="shared" ref="J11:J20" si="3">(100*I11)/(H11+I11)</f>
        <v>8.5258418461593912</v>
      </c>
      <c r="K11" s="30">
        <f t="shared" ref="K11:K20" si="4">B11+E11+H11</f>
        <v>16319780</v>
      </c>
      <c r="L11" s="30">
        <f t="shared" ref="L11:L20" si="5">C11+F11+I11</f>
        <v>1586100</v>
      </c>
      <c r="M11" s="32">
        <f t="shared" si="0"/>
        <v>8.857984081206844</v>
      </c>
    </row>
    <row r="12" spans="1:13" ht="15.75" thickBot="1">
      <c r="A12" s="28" t="s">
        <v>7</v>
      </c>
      <c r="B12" s="33">
        <v>3445440</v>
      </c>
      <c r="C12" s="34">
        <v>245916</v>
      </c>
      <c r="D12" s="46">
        <f t="shared" si="1"/>
        <v>6.6619421155802909</v>
      </c>
      <c r="E12" s="34">
        <v>6535960</v>
      </c>
      <c r="F12" s="34">
        <v>728000</v>
      </c>
      <c r="G12" s="46">
        <f t="shared" si="2"/>
        <v>10.022081619392177</v>
      </c>
      <c r="H12" s="34">
        <v>5667880</v>
      </c>
      <c r="I12" s="34">
        <v>583980</v>
      </c>
      <c r="J12" s="31">
        <f t="shared" si="3"/>
        <v>9.3409001481159208</v>
      </c>
      <c r="K12" s="30">
        <f t="shared" si="4"/>
        <v>15649280</v>
      </c>
      <c r="L12" s="30">
        <f t="shared" si="5"/>
        <v>1557896</v>
      </c>
      <c r="M12" s="32">
        <f t="shared" si="0"/>
        <v>9.0537575718409578</v>
      </c>
    </row>
    <row r="13" spans="1:13" ht="15.75" thickBot="1">
      <c r="A13" s="28" t="s">
        <v>8</v>
      </c>
      <c r="B13" s="33">
        <v>3572560</v>
      </c>
      <c r="C13" s="34">
        <v>241399</v>
      </c>
      <c r="D13" s="46">
        <f t="shared" si="1"/>
        <v>6.329354877700573</v>
      </c>
      <c r="E13" s="34">
        <v>6768420</v>
      </c>
      <c r="F13" s="34">
        <v>695750</v>
      </c>
      <c r="G13" s="46">
        <f t="shared" si="2"/>
        <v>9.3211971324340155</v>
      </c>
      <c r="H13" s="34">
        <v>6033880</v>
      </c>
      <c r="I13" s="34">
        <v>632700</v>
      </c>
      <c r="J13" s="31">
        <f t="shared" si="3"/>
        <v>9.4906233781039155</v>
      </c>
      <c r="K13" s="30">
        <f t="shared" si="4"/>
        <v>16374860</v>
      </c>
      <c r="L13" s="30">
        <f t="shared" si="5"/>
        <v>1569849</v>
      </c>
      <c r="M13" s="32">
        <f t="shared" si="0"/>
        <v>8.7482555442944214</v>
      </c>
    </row>
    <row r="14" spans="1:13" ht="15.75" thickBot="1">
      <c r="A14" s="28" t="s">
        <v>9</v>
      </c>
      <c r="B14" s="33">
        <v>3449260</v>
      </c>
      <c r="C14" s="34">
        <v>264104</v>
      </c>
      <c r="D14" s="46">
        <f t="shared" si="1"/>
        <v>7.1122572416816663</v>
      </c>
      <c r="E14" s="34">
        <v>6438120</v>
      </c>
      <c r="F14" s="34">
        <v>748140</v>
      </c>
      <c r="G14" s="46">
        <f t="shared" si="2"/>
        <v>10.410700419968105</v>
      </c>
      <c r="H14" s="34">
        <v>5850380</v>
      </c>
      <c r="I14" s="34">
        <v>411180</v>
      </c>
      <c r="J14" s="31">
        <f t="shared" si="3"/>
        <v>6.5667341684819753</v>
      </c>
      <c r="K14" s="30">
        <f t="shared" si="4"/>
        <v>15737760</v>
      </c>
      <c r="L14" s="30">
        <f t="shared" si="5"/>
        <v>1423424</v>
      </c>
      <c r="M14" s="32">
        <f t="shared" si="0"/>
        <v>8.2944393580303082</v>
      </c>
    </row>
    <row r="15" spans="1:13" ht="15.75" thickBot="1">
      <c r="A15" s="28" t="s">
        <v>10</v>
      </c>
      <c r="B15" s="33">
        <v>3859520</v>
      </c>
      <c r="C15" s="34">
        <v>241222</v>
      </c>
      <c r="D15" s="46">
        <f t="shared" si="1"/>
        <v>5.8823988439165396</v>
      </c>
      <c r="E15" s="34">
        <v>6593360</v>
      </c>
      <c r="F15" s="34">
        <v>711780</v>
      </c>
      <c r="G15" s="46">
        <f t="shared" si="2"/>
        <v>9.7435504316139045</v>
      </c>
      <c r="H15" s="34">
        <v>5888460</v>
      </c>
      <c r="I15" s="34">
        <v>523000</v>
      </c>
      <c r="J15" s="31">
        <f t="shared" si="3"/>
        <v>8.157268391286852</v>
      </c>
      <c r="K15" s="30">
        <f t="shared" si="4"/>
        <v>16341340</v>
      </c>
      <c r="L15" s="30">
        <f t="shared" si="5"/>
        <v>1476002</v>
      </c>
      <c r="M15" s="32">
        <f t="shared" si="0"/>
        <v>8.2840751443172618</v>
      </c>
    </row>
    <row r="16" spans="1:13" ht="15.75" thickBot="1">
      <c r="A16" s="28" t="s">
        <v>11</v>
      </c>
      <c r="B16" s="33">
        <v>3622840</v>
      </c>
      <c r="C16" s="34">
        <v>182760</v>
      </c>
      <c r="D16" s="46">
        <f t="shared" si="1"/>
        <v>4.8023964683624136</v>
      </c>
      <c r="E16" s="34">
        <v>6090220</v>
      </c>
      <c r="F16" s="34">
        <v>572640</v>
      </c>
      <c r="G16" s="46">
        <f t="shared" si="2"/>
        <v>8.5945074637618077</v>
      </c>
      <c r="H16" s="34">
        <v>5694920</v>
      </c>
      <c r="I16" s="34">
        <v>386760</v>
      </c>
      <c r="J16" s="31">
        <f t="shared" si="3"/>
        <v>6.3594270004340903</v>
      </c>
      <c r="K16" s="30">
        <f t="shared" si="4"/>
        <v>15407980</v>
      </c>
      <c r="L16" s="30">
        <f t="shared" si="5"/>
        <v>1142160</v>
      </c>
      <c r="M16" s="32">
        <f t="shared" si="0"/>
        <v>6.9012105033552587</v>
      </c>
    </row>
    <row r="17" spans="1:13" ht="15.75" thickBot="1">
      <c r="A17" s="28" t="s">
        <v>12</v>
      </c>
      <c r="B17" s="33">
        <v>3566060</v>
      </c>
      <c r="C17" s="34">
        <v>266640</v>
      </c>
      <c r="D17" s="46">
        <f t="shared" si="1"/>
        <v>6.9569755003000493</v>
      </c>
      <c r="E17" s="34">
        <v>6249750</v>
      </c>
      <c r="F17" s="34">
        <v>617200</v>
      </c>
      <c r="G17" s="46">
        <f t="shared" si="2"/>
        <v>8.9879786513663262</v>
      </c>
      <c r="H17" s="34">
        <v>5832980</v>
      </c>
      <c r="I17" s="34">
        <v>482660</v>
      </c>
      <c r="J17" s="31">
        <f t="shared" si="3"/>
        <v>7.6422975343749799</v>
      </c>
      <c r="K17" s="30">
        <f t="shared" si="4"/>
        <v>15648790</v>
      </c>
      <c r="L17" s="30">
        <f t="shared" si="5"/>
        <v>1366500</v>
      </c>
      <c r="M17" s="32">
        <f t="shared" si="0"/>
        <v>8.0310121073458056</v>
      </c>
    </row>
    <row r="18" spans="1:13" ht="15.75" thickBot="1">
      <c r="A18" s="28" t="s">
        <v>13</v>
      </c>
      <c r="B18" s="33">
        <v>3713680</v>
      </c>
      <c r="C18" s="34">
        <v>234375</v>
      </c>
      <c r="D18" s="46">
        <f t="shared" si="1"/>
        <v>5.9364674504281219</v>
      </c>
      <c r="E18" s="34">
        <v>6844290</v>
      </c>
      <c r="F18" s="34">
        <v>882040</v>
      </c>
      <c r="G18" s="46">
        <f t="shared" si="2"/>
        <v>11.41602804953969</v>
      </c>
      <c r="H18" s="34">
        <v>6349120</v>
      </c>
      <c r="I18" s="34">
        <v>529500</v>
      </c>
      <c r="J18" s="31">
        <f t="shared" si="3"/>
        <v>7.6977649586690351</v>
      </c>
      <c r="K18" s="30">
        <f t="shared" si="4"/>
        <v>16907090</v>
      </c>
      <c r="L18" s="30">
        <f t="shared" si="5"/>
        <v>1645915</v>
      </c>
      <c r="M18" s="32">
        <f t="shared" si="0"/>
        <v>8.8714200206381655</v>
      </c>
    </row>
    <row r="19" spans="1:13" ht="15.75" thickBot="1">
      <c r="A19" s="28" t="s">
        <v>14</v>
      </c>
      <c r="B19" s="33">
        <v>3515040</v>
      </c>
      <c r="C19" s="34">
        <v>200183</v>
      </c>
      <c r="D19" s="46">
        <f t="shared" si="1"/>
        <v>5.3881826205317962</v>
      </c>
      <c r="E19" s="34">
        <v>6640020</v>
      </c>
      <c r="F19" s="34">
        <v>691640</v>
      </c>
      <c r="G19" s="46">
        <f t="shared" si="2"/>
        <v>9.4336071230799021</v>
      </c>
      <c r="H19" s="34">
        <v>5926480</v>
      </c>
      <c r="I19" s="34">
        <v>754814</v>
      </c>
      <c r="J19" s="31">
        <f t="shared" si="3"/>
        <v>11.297422325675235</v>
      </c>
      <c r="K19" s="30">
        <f t="shared" si="4"/>
        <v>16081540</v>
      </c>
      <c r="L19" s="30">
        <f t="shared" si="5"/>
        <v>1646637</v>
      </c>
      <c r="M19" s="32">
        <f t="shared" si="0"/>
        <v>9.2882477425625876</v>
      </c>
    </row>
    <row r="20" spans="1:13" ht="15.75" thickBot="1">
      <c r="A20" s="28" t="s">
        <v>15</v>
      </c>
      <c r="B20" s="35">
        <v>3429740</v>
      </c>
      <c r="C20" s="36">
        <v>301474</v>
      </c>
      <c r="D20" s="46">
        <f t="shared" si="1"/>
        <v>8.0797831483265234</v>
      </c>
      <c r="E20" s="36">
        <v>6835240</v>
      </c>
      <c r="F20" s="36">
        <v>836580</v>
      </c>
      <c r="G20" s="46">
        <f t="shared" si="2"/>
        <v>10.904583267073523</v>
      </c>
      <c r="H20" s="36">
        <v>6098260</v>
      </c>
      <c r="I20" s="36">
        <v>541355</v>
      </c>
      <c r="J20" s="31">
        <f t="shared" si="3"/>
        <v>8.1534094973880258</v>
      </c>
      <c r="K20" s="30">
        <f t="shared" si="4"/>
        <v>16363240</v>
      </c>
      <c r="L20" s="30">
        <f t="shared" si="5"/>
        <v>1679409</v>
      </c>
      <c r="M20" s="32">
        <f t="shared" si="0"/>
        <v>9.3079957383198</v>
      </c>
    </row>
    <row r="21" spans="1:13" ht="15.75" thickBot="1">
      <c r="A21" s="37"/>
      <c r="B21" s="37"/>
      <c r="C21" s="38"/>
      <c r="D21" s="46"/>
      <c r="E21" s="38"/>
      <c r="F21" s="38"/>
      <c r="G21" s="46"/>
      <c r="H21" s="38"/>
      <c r="I21" s="38"/>
      <c r="J21" s="31"/>
      <c r="K21" s="37"/>
      <c r="L21" s="37"/>
      <c r="M21" s="32"/>
    </row>
    <row r="22" spans="1:13">
      <c r="A22" s="45" t="s">
        <v>29</v>
      </c>
      <c r="B22" s="38">
        <f>SUM(B9:B21)</f>
        <v>41832620</v>
      </c>
      <c r="C22" s="38">
        <f>SUM(C9:C21)</f>
        <v>2838236</v>
      </c>
      <c r="D22" s="46">
        <f t="shared" ref="D22" si="6">(100*C22)/(B22+C22)</f>
        <v>6.3536637847280115</v>
      </c>
      <c r="E22" s="38">
        <f>SUM(E9:E21)</f>
        <v>78083700</v>
      </c>
      <c r="F22" s="38">
        <f>SUM(F9:F21)</f>
        <v>8522590</v>
      </c>
      <c r="G22" s="46">
        <f t="shared" ref="G22" si="7">(100*F22)/(E22+F22)</f>
        <v>9.8406131933373437</v>
      </c>
      <c r="H22" s="38">
        <f>SUM(H9:H21)</f>
        <v>70429500</v>
      </c>
      <c r="I22" s="38">
        <f>SUM(I9:I21)</f>
        <v>6452837</v>
      </c>
      <c r="J22" s="31">
        <f t="shared" ref="J22" si="8">(100*I22)/(H22+I22)</f>
        <v>8.3931332628455344</v>
      </c>
      <c r="K22" s="38">
        <f>SUM(K9:K21)</f>
        <v>190345820</v>
      </c>
      <c r="L22" s="38">
        <f>SUM(L9:L21)</f>
        <v>17813663</v>
      </c>
      <c r="M22" s="32">
        <f t="shared" si="0"/>
        <v>8.5576994827566892</v>
      </c>
    </row>
    <row r="23" spans="1:13">
      <c r="A23" s="37"/>
      <c r="B23" s="37"/>
      <c r="C23" s="38"/>
      <c r="D23" s="38"/>
      <c r="E23" s="38"/>
      <c r="F23" s="38"/>
      <c r="G23" s="38"/>
      <c r="H23" s="38"/>
      <c r="I23" s="38"/>
      <c r="J23" s="37"/>
      <c r="K23" s="37"/>
      <c r="L23" s="37"/>
      <c r="M23" s="37"/>
    </row>
    <row r="24" spans="1:13" ht="15.75">
      <c r="A24" s="61" t="s">
        <v>48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37"/>
      <c r="M24" s="37"/>
    </row>
    <row r="25" spans="1:13" ht="15.75">
      <c r="A25" s="67" t="s">
        <v>49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37"/>
      <c r="M25" s="37"/>
    </row>
    <row r="26" spans="1:1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>
      <c r="A27" s="23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37"/>
    </row>
    <row r="28" spans="1:13">
      <c r="A28" s="47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7"/>
    </row>
    <row r="29" spans="1:13">
      <c r="A29" s="68" t="s">
        <v>42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37"/>
    </row>
    <row r="30" spans="1:1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</sheetData>
  <mergeCells count="6">
    <mergeCell ref="B7:D7"/>
    <mergeCell ref="E7:G7"/>
    <mergeCell ref="H7:J7"/>
    <mergeCell ref="K7:M7"/>
    <mergeCell ref="A29:L29"/>
    <mergeCell ref="A25:K2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7"/>
  <sheetViews>
    <sheetView topLeftCell="A10" workbookViewId="0">
      <selection activeCell="C24" sqref="C24"/>
    </sheetView>
  </sheetViews>
  <sheetFormatPr defaultRowHeight="15"/>
  <cols>
    <col min="1" max="1" width="13" customWidth="1"/>
    <col min="2" max="2" width="12.42578125" customWidth="1"/>
    <col min="3" max="3" width="10.42578125" customWidth="1"/>
    <col min="4" max="4" width="7.7109375" customWidth="1"/>
    <col min="5" max="5" width="11.85546875" customWidth="1"/>
    <col min="6" max="6" width="11" customWidth="1"/>
    <col min="7" max="7" width="7.85546875" customWidth="1"/>
    <col min="8" max="8" width="11.42578125" customWidth="1"/>
    <col min="9" max="9" width="10.5703125" customWidth="1"/>
    <col min="10" max="10" width="7.85546875" customWidth="1"/>
    <col min="11" max="11" width="13" customWidth="1"/>
    <col min="12" max="12" width="12.28515625" customWidth="1"/>
    <col min="13" max="13" width="6.85546875" customWidth="1"/>
  </cols>
  <sheetData>
    <row r="2" spans="1:13" ht="18.75">
      <c r="C2" s="1" t="s">
        <v>33</v>
      </c>
      <c r="D2" s="1"/>
      <c r="E2" s="1"/>
      <c r="F2" s="1"/>
      <c r="G2" s="1"/>
      <c r="H2" s="1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/>
    <row r="5" spans="1:13" ht="19.5" thickBot="1">
      <c r="A5" s="3" t="s">
        <v>0</v>
      </c>
      <c r="B5" s="70" t="s">
        <v>1</v>
      </c>
      <c r="C5" s="71"/>
      <c r="D5" s="72"/>
      <c r="E5" s="70" t="s">
        <v>2</v>
      </c>
      <c r="F5" s="71"/>
      <c r="G5" s="72"/>
      <c r="H5" s="70" t="s">
        <v>3</v>
      </c>
      <c r="I5" s="71"/>
      <c r="J5" s="72"/>
      <c r="K5" s="70" t="s">
        <v>20</v>
      </c>
      <c r="L5" s="73"/>
      <c r="M5" s="74"/>
    </row>
    <row r="6" spans="1:13" ht="19.5" thickBot="1">
      <c r="A6" s="4"/>
      <c r="B6" s="6" t="s">
        <v>23</v>
      </c>
      <c r="C6" s="6" t="s">
        <v>22</v>
      </c>
      <c r="D6" s="6" t="s">
        <v>18</v>
      </c>
      <c r="E6" s="6" t="s">
        <v>23</v>
      </c>
      <c r="F6" s="6" t="s">
        <v>22</v>
      </c>
      <c r="G6" s="6" t="s">
        <v>19</v>
      </c>
      <c r="H6" s="6" t="s">
        <v>16</v>
      </c>
      <c r="I6" s="6" t="s">
        <v>17</v>
      </c>
      <c r="J6" s="6" t="s">
        <v>18</v>
      </c>
      <c r="K6" s="7" t="s">
        <v>23</v>
      </c>
      <c r="L6" s="7" t="s">
        <v>22</v>
      </c>
      <c r="M6" s="7" t="s">
        <v>18</v>
      </c>
    </row>
    <row r="7" spans="1:13" ht="19.5" thickBot="1">
      <c r="A7" s="5" t="s">
        <v>4</v>
      </c>
      <c r="B7" s="10">
        <v>3090140</v>
      </c>
      <c r="C7" s="14">
        <v>211282</v>
      </c>
      <c r="D7" s="18">
        <f>(100*C7)/(B7+C7)</f>
        <v>6.3997271478774902</v>
      </c>
      <c r="E7" s="14">
        <v>6789320</v>
      </c>
      <c r="F7" s="14">
        <v>670140</v>
      </c>
      <c r="G7" s="18">
        <f>(100*F7)/(E7+F7)</f>
        <v>8.9837602185681007</v>
      </c>
      <c r="H7" s="14">
        <v>6047760</v>
      </c>
      <c r="I7" s="14">
        <v>646050</v>
      </c>
      <c r="J7" s="8">
        <f>(100*I7)/(H7+I7)</f>
        <v>9.6514541046130677</v>
      </c>
      <c r="K7" s="14">
        <f>B7+E7+H7</f>
        <v>15927220</v>
      </c>
      <c r="L7" s="14">
        <f>C7+F7+I7</f>
        <v>1527472</v>
      </c>
      <c r="M7" s="9">
        <f>(100*L7)/(K7+L7)</f>
        <v>8.7510681941566197</v>
      </c>
    </row>
    <row r="8" spans="1:13" ht="19.5" thickBot="1">
      <c r="A8" s="5" t="s">
        <v>5</v>
      </c>
      <c r="B8" s="11">
        <v>2819120</v>
      </c>
      <c r="C8" s="15">
        <v>246472</v>
      </c>
      <c r="D8" s="18">
        <f>(100*C8)/(B8+C8)</f>
        <v>8.0399479121813986</v>
      </c>
      <c r="E8" s="15">
        <v>6520160</v>
      </c>
      <c r="F8" s="15">
        <v>827720</v>
      </c>
      <c r="G8" s="18">
        <f>(100*F8)/(E8+F8)</f>
        <v>11.264745749794498</v>
      </c>
      <c r="H8" s="15">
        <v>5735840</v>
      </c>
      <c r="I8" s="15">
        <v>450320</v>
      </c>
      <c r="J8" s="8">
        <f>(100*I8)/(H8+I8)</f>
        <v>7.2794754742845322</v>
      </c>
      <c r="K8" s="14">
        <f>B8+E8+H8</f>
        <v>15075120</v>
      </c>
      <c r="L8" s="14">
        <f>C8+F8+I8</f>
        <v>1524512</v>
      </c>
      <c r="M8" s="9">
        <f t="shared" ref="M8:M20" si="0">(100*L8)/(K8+L8)</f>
        <v>9.1840108262640996</v>
      </c>
    </row>
    <row r="9" spans="1:13" ht="19.5" thickBot="1">
      <c r="A9" s="5" t="s">
        <v>6</v>
      </c>
      <c r="B9" s="11">
        <v>3015520</v>
      </c>
      <c r="C9" s="15">
        <v>224819</v>
      </c>
      <c r="D9" s="18">
        <f t="shared" ref="D9" si="1">(100*C9)/(B9+C9)</f>
        <v>6.9381320905004076</v>
      </c>
      <c r="E9" s="15">
        <v>6835320</v>
      </c>
      <c r="F9" s="15">
        <v>802400</v>
      </c>
      <c r="G9" s="18">
        <f t="shared" ref="G9" si="2">(100*F9)/(E9+F9)</f>
        <v>10.505753025772089</v>
      </c>
      <c r="H9" s="15">
        <v>6074400</v>
      </c>
      <c r="I9" s="15">
        <v>420060</v>
      </c>
      <c r="J9" s="8">
        <f t="shared" ref="J9" si="3">(100*I9)/(H9+I9)</f>
        <v>6.4679742426622076</v>
      </c>
      <c r="K9" s="14">
        <f t="shared" ref="K9:L18" si="4">B9+E9+H9</f>
        <v>15925240</v>
      </c>
      <c r="L9" s="14">
        <f t="shared" si="4"/>
        <v>1447279</v>
      </c>
      <c r="M9" s="9">
        <f t="shared" si="0"/>
        <v>8.3308528832232103</v>
      </c>
    </row>
    <row r="10" spans="1:13" ht="19.5" thickBot="1">
      <c r="A10" s="5" t="s">
        <v>7</v>
      </c>
      <c r="B10" s="11"/>
      <c r="C10" s="15"/>
      <c r="D10" s="18"/>
      <c r="E10" s="15"/>
      <c r="F10" s="15"/>
      <c r="G10" s="18"/>
      <c r="H10" s="15"/>
      <c r="I10" s="15"/>
      <c r="J10" s="8"/>
      <c r="K10" s="14">
        <f t="shared" si="4"/>
        <v>0</v>
      </c>
      <c r="L10" s="14">
        <f t="shared" si="4"/>
        <v>0</v>
      </c>
      <c r="M10" s="9"/>
    </row>
    <row r="11" spans="1:13" ht="19.5" thickBot="1">
      <c r="A11" s="5" t="s">
        <v>8</v>
      </c>
      <c r="B11" s="11"/>
      <c r="C11" s="15"/>
      <c r="D11" s="18"/>
      <c r="E11" s="15"/>
      <c r="F11" s="15"/>
      <c r="G11" s="18"/>
      <c r="H11" s="15"/>
      <c r="I11" s="15"/>
      <c r="J11" s="8"/>
      <c r="K11" s="14">
        <f t="shared" si="4"/>
        <v>0</v>
      </c>
      <c r="L11" s="14">
        <f t="shared" si="4"/>
        <v>0</v>
      </c>
      <c r="M11" s="9"/>
    </row>
    <row r="12" spans="1:13" ht="19.5" thickBot="1">
      <c r="A12" s="5" t="s">
        <v>9</v>
      </c>
      <c r="B12" s="11"/>
      <c r="C12" s="15"/>
      <c r="D12" s="18"/>
      <c r="E12" s="15"/>
      <c r="F12" s="15"/>
      <c r="G12" s="18"/>
      <c r="H12" s="15"/>
      <c r="I12" s="15"/>
      <c r="J12" s="8"/>
      <c r="K12" s="14">
        <f t="shared" si="4"/>
        <v>0</v>
      </c>
      <c r="L12" s="14">
        <f t="shared" si="4"/>
        <v>0</v>
      </c>
      <c r="M12" s="9"/>
    </row>
    <row r="13" spans="1:13" ht="19.5" thickBot="1">
      <c r="A13" s="5" t="s">
        <v>10</v>
      </c>
      <c r="B13" s="11"/>
      <c r="C13" s="15"/>
      <c r="D13" s="18"/>
      <c r="E13" s="15"/>
      <c r="F13" s="15"/>
      <c r="G13" s="18"/>
      <c r="H13" s="15"/>
      <c r="I13" s="15"/>
      <c r="J13" s="8"/>
      <c r="K13" s="14">
        <f t="shared" si="4"/>
        <v>0</v>
      </c>
      <c r="L13" s="14">
        <f t="shared" si="4"/>
        <v>0</v>
      </c>
      <c r="M13" s="9"/>
    </row>
    <row r="14" spans="1:13" ht="19.5" thickBot="1">
      <c r="A14" s="5" t="s">
        <v>11</v>
      </c>
      <c r="B14" s="11"/>
      <c r="C14" s="15"/>
      <c r="D14" s="18"/>
      <c r="E14" s="15"/>
      <c r="F14" s="15"/>
      <c r="G14" s="18"/>
      <c r="H14" s="15"/>
      <c r="I14" s="15"/>
      <c r="J14" s="8"/>
      <c r="K14" s="14">
        <f t="shared" si="4"/>
        <v>0</v>
      </c>
      <c r="L14" s="14">
        <f t="shared" si="4"/>
        <v>0</v>
      </c>
      <c r="M14" s="9"/>
    </row>
    <row r="15" spans="1:13" ht="19.5" thickBot="1">
      <c r="A15" s="5" t="s">
        <v>12</v>
      </c>
      <c r="B15" s="11"/>
      <c r="C15" s="15"/>
      <c r="D15" s="18"/>
      <c r="E15" s="15"/>
      <c r="F15" s="15"/>
      <c r="G15" s="18"/>
      <c r="H15" s="15"/>
      <c r="I15" s="15"/>
      <c r="J15" s="8"/>
      <c r="K15" s="14">
        <f t="shared" si="4"/>
        <v>0</v>
      </c>
      <c r="L15" s="14">
        <f t="shared" si="4"/>
        <v>0</v>
      </c>
      <c r="M15" s="9"/>
    </row>
    <row r="16" spans="1:13" ht="19.5" thickBot="1">
      <c r="A16" s="5" t="s">
        <v>13</v>
      </c>
      <c r="B16" s="11"/>
      <c r="C16" s="15"/>
      <c r="D16" s="18"/>
      <c r="E16" s="15"/>
      <c r="F16" s="15"/>
      <c r="G16" s="18"/>
      <c r="H16" s="15"/>
      <c r="I16" s="15"/>
      <c r="J16" s="8"/>
      <c r="K16" s="14">
        <f t="shared" si="4"/>
        <v>0</v>
      </c>
      <c r="L16" s="14">
        <f t="shared" si="4"/>
        <v>0</v>
      </c>
      <c r="M16" s="9"/>
    </row>
    <row r="17" spans="1:13" ht="19.5" thickBot="1">
      <c r="A17" s="5" t="s">
        <v>14</v>
      </c>
      <c r="B17" s="11"/>
      <c r="C17" s="15"/>
      <c r="D17" s="18"/>
      <c r="E17" s="15"/>
      <c r="F17" s="15"/>
      <c r="G17" s="18"/>
      <c r="H17" s="15"/>
      <c r="I17" s="15"/>
      <c r="J17" s="8"/>
      <c r="K17" s="14">
        <f t="shared" si="4"/>
        <v>0</v>
      </c>
      <c r="L17" s="14">
        <f t="shared" si="4"/>
        <v>0</v>
      </c>
      <c r="M17" s="9"/>
    </row>
    <row r="18" spans="1:13" ht="19.5" thickBot="1">
      <c r="A18" s="5" t="s">
        <v>15</v>
      </c>
      <c r="B18" s="12"/>
      <c r="C18" s="16"/>
      <c r="D18" s="18"/>
      <c r="E18" s="16"/>
      <c r="F18" s="16"/>
      <c r="G18" s="18"/>
      <c r="H18" s="16"/>
      <c r="I18" s="16"/>
      <c r="J18" s="8"/>
      <c r="K18" s="14">
        <f t="shared" si="4"/>
        <v>0</v>
      </c>
      <c r="L18" s="14">
        <f t="shared" si="4"/>
        <v>0</v>
      </c>
      <c r="M18" s="9"/>
    </row>
    <row r="19" spans="1:13" ht="16.5" thickBot="1">
      <c r="C19" s="13"/>
      <c r="D19" s="18"/>
      <c r="E19" s="13"/>
      <c r="F19" s="13"/>
      <c r="G19" s="18"/>
      <c r="H19" s="13"/>
      <c r="I19" s="13"/>
      <c r="J19" s="8"/>
      <c r="M19" s="9"/>
    </row>
    <row r="20" spans="1:13" ht="18.75">
      <c r="A20" s="17" t="s">
        <v>29</v>
      </c>
      <c r="B20" s="13">
        <f>SUM(B7:B19)</f>
        <v>8924780</v>
      </c>
      <c r="C20" s="13">
        <f>SUM(C7:C19)</f>
        <v>682573</v>
      </c>
      <c r="D20" s="18">
        <f t="shared" ref="D20" si="5">(100*C20)/(B20+C20)</f>
        <v>7.1046936653623529</v>
      </c>
      <c r="E20" s="13">
        <f>SUM(E7:E19)</f>
        <v>20144800</v>
      </c>
      <c r="F20" s="13">
        <f>SUM(F7:F19)</f>
        <v>2300260</v>
      </c>
      <c r="G20" s="18">
        <f t="shared" ref="G20" si="6">(100*F20)/(E20+F20)</f>
        <v>10.248402098279087</v>
      </c>
      <c r="H20" s="13">
        <f>SUM(H7:H19)</f>
        <v>17858000</v>
      </c>
      <c r="I20" s="13">
        <f>SUM(I7:I19)</f>
        <v>1516430</v>
      </c>
      <c r="J20" s="8">
        <f t="shared" ref="J20" si="7">(100*I20)/(H20+I20)</f>
        <v>7.826965748153623</v>
      </c>
      <c r="K20" s="13">
        <f>SUM(K7:K19)</f>
        <v>46927580</v>
      </c>
      <c r="L20" s="13">
        <f>SUM(L7:L19)</f>
        <v>4499263</v>
      </c>
      <c r="M20" s="9">
        <f t="shared" si="0"/>
        <v>8.7488609790805167</v>
      </c>
    </row>
    <row r="22" spans="1:13" ht="15.75">
      <c r="A22" s="61" t="s">
        <v>48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3" ht="15.75">
      <c r="A23" s="67" t="s">
        <v>49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5" spans="1:13">
      <c r="A25" s="2" t="s">
        <v>43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69" t="s">
        <v>44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>
      <c r="A27" s="69" t="s">
        <v>46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</sheetData>
  <mergeCells count="7">
    <mergeCell ref="A27:M27"/>
    <mergeCell ref="B5:D5"/>
    <mergeCell ref="E5:G5"/>
    <mergeCell ref="H5:J5"/>
    <mergeCell ref="K5:M5"/>
    <mergeCell ref="A26:M26"/>
    <mergeCell ref="A23:K23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27"/>
  <sheetViews>
    <sheetView workbookViewId="0">
      <selection activeCell="L1" sqref="L1"/>
    </sheetView>
  </sheetViews>
  <sheetFormatPr defaultRowHeight="15"/>
  <cols>
    <col min="1" max="1" width="9.42578125" customWidth="1"/>
    <col min="2" max="2" width="11.7109375" customWidth="1"/>
    <col min="3" max="3" width="10.85546875" customWidth="1"/>
    <col min="4" max="4" width="6.7109375" customWidth="1"/>
    <col min="5" max="5" width="11.42578125" customWidth="1"/>
    <col min="6" max="6" width="11.28515625" customWidth="1"/>
    <col min="7" max="7" width="7" customWidth="1"/>
    <col min="8" max="9" width="11.5703125" customWidth="1"/>
    <col min="10" max="10" width="8" customWidth="1"/>
    <col min="11" max="11" width="15.140625" customWidth="1"/>
    <col min="12" max="12" width="15.42578125" customWidth="1"/>
    <col min="13" max="13" width="7.85546875" customWidth="1"/>
  </cols>
  <sheetData>
    <row r="3" spans="1:13" ht="21">
      <c r="D3" s="19" t="s">
        <v>35</v>
      </c>
      <c r="E3" s="19"/>
      <c r="F3" s="19"/>
      <c r="G3" s="19"/>
      <c r="H3" s="19"/>
      <c r="I3" s="19"/>
      <c r="J3" s="20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A6" s="48" t="s">
        <v>34</v>
      </c>
      <c r="B6" s="75" t="s">
        <v>1</v>
      </c>
      <c r="C6" s="76"/>
      <c r="D6" s="76"/>
      <c r="E6" s="75" t="s">
        <v>2</v>
      </c>
      <c r="F6" s="76"/>
      <c r="G6" s="76"/>
      <c r="H6" s="75" t="s">
        <v>3</v>
      </c>
      <c r="I6" s="76"/>
      <c r="J6" s="76"/>
      <c r="K6" s="75" t="s">
        <v>20</v>
      </c>
      <c r="L6" s="75"/>
      <c r="M6" s="75"/>
    </row>
    <row r="7" spans="1:13">
      <c r="A7" s="25"/>
      <c r="B7" s="48" t="s">
        <v>23</v>
      </c>
      <c r="C7" s="48" t="s">
        <v>22</v>
      </c>
      <c r="D7" s="48" t="s">
        <v>18</v>
      </c>
      <c r="E7" s="48" t="s">
        <v>23</v>
      </c>
      <c r="F7" s="48" t="s">
        <v>22</v>
      </c>
      <c r="G7" s="48" t="s">
        <v>19</v>
      </c>
      <c r="H7" s="48" t="s">
        <v>16</v>
      </c>
      <c r="I7" s="48" t="s">
        <v>17</v>
      </c>
      <c r="J7" s="48" t="s">
        <v>18</v>
      </c>
      <c r="K7" s="49" t="s">
        <v>23</v>
      </c>
      <c r="L7" s="49" t="s">
        <v>22</v>
      </c>
      <c r="M7" s="49" t="s">
        <v>18</v>
      </c>
    </row>
    <row r="8" spans="1:13">
      <c r="A8" s="25">
        <v>2012</v>
      </c>
      <c r="B8" s="42">
        <f xml:space="preserve"> '2012'!B21</f>
        <v>39509520</v>
      </c>
      <c r="C8" s="42">
        <f>'2012'!C21</f>
        <v>3263993</v>
      </c>
      <c r="D8" s="50">
        <f>(100*C8)/(B8+C8)</f>
        <v>7.630874274928038</v>
      </c>
      <c r="E8" s="51">
        <f>'2012'!E21</f>
        <v>75753130</v>
      </c>
      <c r="F8" s="34">
        <f>'2012'!F21</f>
        <v>11837084</v>
      </c>
      <c r="G8" s="50">
        <f>(100*F8)/(E8+F8)</f>
        <v>13.514162666619356</v>
      </c>
      <c r="H8" s="34">
        <f>'2012'!H21</f>
        <v>68050560</v>
      </c>
      <c r="I8" s="34">
        <f>'2012'!I21</f>
        <v>11871540</v>
      </c>
      <c r="J8" s="43">
        <f>(100*I8)/(H8+I8)</f>
        <v>14.853888974388811</v>
      </c>
      <c r="K8" s="34">
        <f>B8+E8+H8</f>
        <v>183313210</v>
      </c>
      <c r="L8" s="34">
        <f>C8+F8+I8</f>
        <v>26972617</v>
      </c>
      <c r="M8" s="43">
        <f>(100*L8)/(K8+L8)</f>
        <v>12.826645230826706</v>
      </c>
    </row>
    <row r="9" spans="1:13">
      <c r="A9" s="25">
        <v>2013</v>
      </c>
      <c r="B9" s="34">
        <f>'2013'!B22</f>
        <v>39356468</v>
      </c>
      <c r="C9" s="34">
        <f>'2013'!C22</f>
        <v>2681243</v>
      </c>
      <c r="D9" s="50">
        <f>(100*C9)/(B9+C9)</f>
        <v>6.3781850538912552</v>
      </c>
      <c r="E9" s="34">
        <f>'2013'!E22</f>
        <v>75981456</v>
      </c>
      <c r="F9" s="34">
        <f>'2013'!F22</f>
        <v>9787550</v>
      </c>
      <c r="G9" s="50">
        <f>(100*F9)/(E9+F9)</f>
        <v>11.411523178897514</v>
      </c>
      <c r="H9" s="34">
        <f>'2013'!H22</f>
        <v>68554994</v>
      </c>
      <c r="I9" s="34">
        <f>'2013'!I22</f>
        <v>7835271</v>
      </c>
      <c r="J9" s="43">
        <f>(100*I9)/(H9+I9)</f>
        <v>10.256897263021669</v>
      </c>
      <c r="K9" s="34">
        <f>B9+E9+H9</f>
        <v>183892918</v>
      </c>
      <c r="L9" s="34">
        <f>C9+F9+I9</f>
        <v>20304064</v>
      </c>
      <c r="M9" s="43">
        <f t="shared" ref="M9:M12" si="0">(100*L9)/(K9+L9)</f>
        <v>9.9433712492381492</v>
      </c>
    </row>
    <row r="10" spans="1:13">
      <c r="A10" s="25">
        <v>2014</v>
      </c>
      <c r="B10" s="34">
        <f>'2014'!B23</f>
        <v>39184600</v>
      </c>
      <c r="C10" s="34">
        <f>'2014'!C23</f>
        <v>2117346</v>
      </c>
      <c r="D10" s="50">
        <f t="shared" ref="D10:D12" si="1">(100*C10)/(B10+C10)</f>
        <v>5.1265042087847386</v>
      </c>
      <c r="E10" s="34">
        <f>'2014'!E23</f>
        <v>77509960</v>
      </c>
      <c r="F10" s="34">
        <f>'2014'!F23</f>
        <v>10939865</v>
      </c>
      <c r="G10" s="50">
        <f t="shared" ref="G10:G12" si="2">(100*F10)/(E10+F10)</f>
        <v>12.368441656046238</v>
      </c>
      <c r="H10" s="34">
        <f>'2014'!H23</f>
        <v>69118920</v>
      </c>
      <c r="I10" s="34">
        <f>'2014'!I23</f>
        <v>10161115</v>
      </c>
      <c r="J10" s="43">
        <f t="shared" ref="J10:J12" si="3">(100*I10)/(H10+I10)</f>
        <v>12.816738791803006</v>
      </c>
      <c r="K10" s="34">
        <f t="shared" ref="K10:L12" si="4">B10+E10+H10</f>
        <v>185813480</v>
      </c>
      <c r="L10" s="34">
        <f t="shared" si="4"/>
        <v>23218326</v>
      </c>
      <c r="M10" s="43">
        <f t="shared" si="0"/>
        <v>11.107556521805108</v>
      </c>
    </row>
    <row r="11" spans="1:13">
      <c r="A11" s="25">
        <v>2015</v>
      </c>
      <c r="B11" s="34">
        <f>'2015'!B22</f>
        <v>41832620</v>
      </c>
      <c r="C11" s="34">
        <f>'2015'!C22</f>
        <v>2838236</v>
      </c>
      <c r="D11" s="50">
        <f t="shared" si="1"/>
        <v>6.3536637847280115</v>
      </c>
      <c r="E11" s="34">
        <f>'2015'!E22</f>
        <v>78083700</v>
      </c>
      <c r="F11" s="34">
        <f>'2015'!F22</f>
        <v>8522590</v>
      </c>
      <c r="G11" s="50">
        <f t="shared" si="2"/>
        <v>9.8406131933373437</v>
      </c>
      <c r="H11" s="34">
        <f>'2015'!H22</f>
        <v>70429500</v>
      </c>
      <c r="I11" s="34">
        <f>'2015'!I22</f>
        <v>6452837</v>
      </c>
      <c r="J11" s="43">
        <f t="shared" si="3"/>
        <v>8.3931332628455344</v>
      </c>
      <c r="K11" s="34">
        <f t="shared" si="4"/>
        <v>190345820</v>
      </c>
      <c r="L11" s="34">
        <f t="shared" si="4"/>
        <v>17813663</v>
      </c>
      <c r="M11" s="43">
        <f t="shared" si="0"/>
        <v>8.5576994827566892</v>
      </c>
    </row>
    <row r="12" spans="1:13">
      <c r="A12" s="25" t="s">
        <v>39</v>
      </c>
      <c r="B12" s="34">
        <v>8924780</v>
      </c>
      <c r="C12" s="34">
        <v>682573</v>
      </c>
      <c r="D12" s="50">
        <f t="shared" si="1"/>
        <v>7.1046936653623529</v>
      </c>
      <c r="E12" s="34">
        <v>20144800</v>
      </c>
      <c r="F12" s="34">
        <v>2300260</v>
      </c>
      <c r="G12" s="50">
        <f t="shared" si="2"/>
        <v>10.248402098279087</v>
      </c>
      <c r="H12" s="34">
        <v>17858000</v>
      </c>
      <c r="I12" s="34">
        <v>1516430</v>
      </c>
      <c r="J12" s="43">
        <f t="shared" si="3"/>
        <v>7.826965748153623</v>
      </c>
      <c r="K12" s="34">
        <f t="shared" si="4"/>
        <v>46927580</v>
      </c>
      <c r="L12" s="34">
        <f t="shared" si="4"/>
        <v>4499263</v>
      </c>
      <c r="M12" s="43">
        <f t="shared" si="0"/>
        <v>8.7488609790805167</v>
      </c>
    </row>
    <row r="13" spans="1:13">
      <c r="A13" s="52"/>
      <c r="B13" s="53"/>
      <c r="C13" s="53"/>
      <c r="D13" s="54"/>
      <c r="E13" s="53"/>
      <c r="F13" s="53"/>
      <c r="G13" s="54"/>
      <c r="H13" s="53"/>
      <c r="I13" s="53"/>
      <c r="J13" s="55"/>
      <c r="K13" s="53"/>
      <c r="L13" s="53"/>
      <c r="M13" s="55"/>
    </row>
    <row r="14" spans="1:13">
      <c r="A14" s="37"/>
      <c r="B14" s="37"/>
      <c r="C14" s="53"/>
      <c r="D14" s="54"/>
      <c r="E14" s="53"/>
      <c r="F14" s="53"/>
      <c r="G14" s="54"/>
      <c r="H14" s="53"/>
      <c r="I14" s="53"/>
      <c r="J14" s="55"/>
      <c r="K14" s="53"/>
      <c r="L14" s="53"/>
      <c r="M14" s="55"/>
    </row>
    <row r="15" spans="1:13">
      <c r="A15" s="52"/>
      <c r="B15" s="53"/>
      <c r="C15" s="53"/>
      <c r="D15" s="54"/>
      <c r="E15" s="53"/>
      <c r="F15" s="53"/>
      <c r="G15" s="54"/>
      <c r="H15" s="53"/>
      <c r="I15" s="53"/>
      <c r="J15" s="43"/>
      <c r="K15" s="77" t="s">
        <v>36</v>
      </c>
      <c r="L15" s="77"/>
      <c r="M15" s="77"/>
    </row>
    <row r="16" spans="1:13">
      <c r="A16" s="52"/>
      <c r="B16" s="53"/>
      <c r="C16" s="53"/>
      <c r="D16" s="54"/>
      <c r="E16" s="53"/>
      <c r="F16" s="53"/>
      <c r="G16" s="54"/>
      <c r="H16" s="53"/>
      <c r="I16" s="53"/>
      <c r="J16" s="21" t="s">
        <v>34</v>
      </c>
      <c r="K16" s="22" t="s">
        <v>37</v>
      </c>
      <c r="L16" s="56" t="s">
        <v>38</v>
      </c>
      <c r="M16" s="57"/>
    </row>
    <row r="17" spans="1:13">
      <c r="A17" s="52"/>
      <c r="B17" s="53"/>
      <c r="C17" s="53"/>
      <c r="D17" s="54"/>
      <c r="E17" s="53"/>
      <c r="F17" s="53"/>
      <c r="G17" s="54"/>
      <c r="H17" s="53"/>
      <c r="I17" s="53"/>
      <c r="J17" s="34">
        <v>2012</v>
      </c>
      <c r="K17" s="34">
        <f t="shared" ref="K17:L21" si="5">E8+H8</f>
        <v>143803690</v>
      </c>
      <c r="L17" s="34">
        <f>F8+I8</f>
        <v>23708624</v>
      </c>
      <c r="M17" s="43">
        <f>(100*L17)/(K17+L17)</f>
        <v>14.153361883592629</v>
      </c>
    </row>
    <row r="18" spans="1:13">
      <c r="A18" s="52"/>
      <c r="B18" s="53"/>
      <c r="C18" s="53"/>
      <c r="D18" s="54"/>
      <c r="E18" s="53"/>
      <c r="F18" s="53"/>
      <c r="G18" s="54"/>
      <c r="H18" s="53"/>
      <c r="I18" s="53"/>
      <c r="J18" s="34">
        <v>2013</v>
      </c>
      <c r="K18" s="34">
        <f t="shared" si="5"/>
        <v>144536450</v>
      </c>
      <c r="L18" s="34">
        <f t="shared" si="5"/>
        <v>17622821</v>
      </c>
      <c r="M18" s="43">
        <f t="shared" ref="M18:M20" si="6">(100*L18)/(K18+L18)</f>
        <v>10.867600039963179</v>
      </c>
    </row>
    <row r="19" spans="1:13">
      <c r="A19" s="52"/>
      <c r="B19" s="53"/>
      <c r="C19" s="53"/>
      <c r="D19" s="54"/>
      <c r="E19" s="53"/>
      <c r="F19" s="53"/>
      <c r="G19" s="54"/>
      <c r="H19" s="53"/>
      <c r="I19" s="53"/>
      <c r="J19" s="34">
        <v>2014</v>
      </c>
      <c r="K19" s="34">
        <f t="shared" si="5"/>
        <v>146628880</v>
      </c>
      <c r="L19" s="34">
        <f t="shared" si="5"/>
        <v>21100980</v>
      </c>
      <c r="M19" s="43">
        <f t="shared" si="6"/>
        <v>12.580336023651364</v>
      </c>
    </row>
    <row r="20" spans="1:13">
      <c r="A20" s="52"/>
      <c r="B20" s="52"/>
      <c r="C20" s="58"/>
      <c r="D20" s="54"/>
      <c r="E20" s="58"/>
      <c r="F20" s="58"/>
      <c r="G20" s="54"/>
      <c r="H20" s="58"/>
      <c r="I20" s="58"/>
      <c r="J20" s="34">
        <v>2015</v>
      </c>
      <c r="K20" s="34">
        <f t="shared" si="5"/>
        <v>148513200</v>
      </c>
      <c r="L20" s="34">
        <f t="shared" si="5"/>
        <v>14975427</v>
      </c>
      <c r="M20" s="43">
        <f t="shared" si="6"/>
        <v>9.1599197294622829</v>
      </c>
    </row>
    <row r="21" spans="1:13">
      <c r="A21" s="59" t="s">
        <v>40</v>
      </c>
      <c r="B21" s="60"/>
      <c r="C21" s="58"/>
      <c r="D21" s="54"/>
      <c r="E21" s="58"/>
      <c r="F21" s="58"/>
      <c r="G21" s="54"/>
      <c r="H21" s="58"/>
      <c r="I21" s="58"/>
      <c r="J21" s="34" t="s">
        <v>39</v>
      </c>
      <c r="K21" s="34">
        <f t="shared" si="5"/>
        <v>38002800</v>
      </c>
      <c r="L21" s="34">
        <f>F12+I12</f>
        <v>3816690</v>
      </c>
      <c r="M21" s="43">
        <f>(100*L21)/(K21+L21)</f>
        <v>9.1265818880144156</v>
      </c>
    </row>
    <row r="22" spans="1:1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mergeCells count="5">
    <mergeCell ref="B6:D6"/>
    <mergeCell ref="E6:G6"/>
    <mergeCell ref="H6:J6"/>
    <mergeCell ref="K6:M6"/>
    <mergeCell ref="K15:M15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RIEPILOGO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2016-05-02T09:43:50Z</dcterms:modified>
</cp:coreProperties>
</file>